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БЮДЖЕТ 2023\Бюджетная роспись\"/>
    </mc:Choice>
  </mc:AlternateContent>
  <xr:revisionPtr revIDLastSave="0" documentId="13_ncr:1_{4D685DF1-AAC0-4D91-9122-BA1FF9329A53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Приложение 9" sheetId="4" r:id="rId1"/>
  </sheets>
  <definedNames>
    <definedName name="Excel_BuiltIn_Print_Area_5">#REF!</definedName>
    <definedName name="Excel_BuiltIn_Print_Area_6">#REF!</definedName>
    <definedName name="Excel_BuiltIn_Print_Titles_5">#REF!</definedName>
    <definedName name="Excel_BuiltIn_Print_Titles_6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3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4">#REF!</definedName>
  </definedNames>
  <calcPr calcId="181029"/>
</workbook>
</file>

<file path=xl/calcChain.xml><?xml version="1.0" encoding="utf-8"?>
<calcChain xmlns="http://schemas.openxmlformats.org/spreadsheetml/2006/main">
  <c r="I60" i="4" l="1"/>
  <c r="I92" i="4" l="1"/>
  <c r="I91" i="4" s="1"/>
  <c r="I90" i="4" s="1"/>
  <c r="C29" i="4" l="1"/>
  <c r="I29" i="4"/>
  <c r="C30" i="4"/>
  <c r="D30" i="4"/>
  <c r="D29" i="4" s="1"/>
  <c r="E30" i="4"/>
  <c r="E29" i="4" s="1"/>
  <c r="F30" i="4"/>
  <c r="F29" i="4" s="1"/>
  <c r="G30" i="4"/>
  <c r="G29" i="4" s="1"/>
  <c r="H30" i="4"/>
  <c r="H29" i="4" s="1"/>
  <c r="I85" i="4"/>
  <c r="I84" i="4" s="1"/>
  <c r="I83" i="4" s="1"/>
  <c r="I159" i="4"/>
  <c r="I158" i="4" s="1"/>
  <c r="I157" i="4" s="1"/>
  <c r="I173" i="4"/>
  <c r="I171" i="4"/>
  <c r="I142" i="4"/>
  <c r="I141" i="4"/>
  <c r="I75" i="4"/>
  <c r="I131" i="4"/>
  <c r="I74" i="4"/>
  <c r="I100" i="4"/>
  <c r="I99" i="4" s="1"/>
  <c r="I98" i="4" s="1"/>
  <c r="I97" i="4" s="1"/>
  <c r="I73" i="4"/>
  <c r="I5" i="4"/>
  <c r="I12" i="4"/>
  <c r="I11" i="4" s="1"/>
  <c r="I10" i="4" s="1"/>
  <c r="I9" i="4" s="1"/>
  <c r="I8" i="4" s="1"/>
  <c r="I25" i="4"/>
  <c r="I24" i="4" s="1"/>
  <c r="I44" i="4"/>
  <c r="I34" i="4" s="1"/>
  <c r="I33" i="4" s="1"/>
  <c r="I52" i="4"/>
  <c r="I56" i="4"/>
  <c r="I68" i="4"/>
  <c r="I67" i="4" s="1"/>
  <c r="I66" i="4" s="1"/>
  <c r="I65" i="4" s="1"/>
  <c r="I64" i="4" s="1"/>
  <c r="I72" i="4"/>
  <c r="I71" i="4" s="1"/>
  <c r="I70" i="4" s="1"/>
  <c r="I130" i="4"/>
  <c r="I129" i="4" s="1"/>
  <c r="I127" i="4" s="1"/>
  <c r="I125" i="4" s="1"/>
  <c r="I124" i="4" s="1"/>
  <c r="I123" i="4" s="1"/>
  <c r="I148" i="4"/>
  <c r="I146" i="4" s="1"/>
  <c r="I145" i="4" s="1"/>
  <c r="I170" i="4"/>
  <c r="I169" i="4" s="1"/>
  <c r="I176" i="4"/>
  <c r="I175" i="4" s="1"/>
  <c r="I174" i="4" s="1"/>
  <c r="I128" i="4" l="1"/>
  <c r="I51" i="4"/>
  <c r="I50" i="4" s="1"/>
  <c r="I22" i="4" s="1"/>
  <c r="I21" i="4" s="1"/>
  <c r="I20" i="4" s="1"/>
  <c r="I7" i="4" s="1"/>
</calcChain>
</file>

<file path=xl/sharedStrings.xml><?xml version="1.0" encoding="utf-8"?>
<sst xmlns="http://schemas.openxmlformats.org/spreadsheetml/2006/main" count="975" uniqueCount="174">
  <si>
    <t>Наименование</t>
  </si>
  <si>
    <t>Рз</t>
  </si>
  <si>
    <t>ПР</t>
  </si>
  <si>
    <t>ЦСР</t>
  </si>
  <si>
    <t>ВР</t>
  </si>
  <si>
    <t>Средства областного бюджета и средства федерального бюджета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</si>
  <si>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</si>
  <si>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</si>
  <si>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</si>
  <si>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</si>
  <si>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</si>
  <si>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100</t>
  </si>
  <si>
    <t>Расходы на выплаты персоналу  органов местного самоуправления</t>
  </si>
  <si>
    <t>120</t>
  </si>
  <si>
    <t>Фонд оплаты труда и страховые взносы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</si>
  <si>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</si>
  <si>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</si>
  <si>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</si>
  <si>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200</t>
  </si>
  <si>
    <t>Иные закупки товаров, работ и услуг для муниципальных нужд</t>
  </si>
  <si>
    <t>240</t>
  </si>
  <si>
    <t>Прочая закупка товаров, работ и услуг для муниципальных нужд</t>
  </si>
  <si>
    <t>244</t>
  </si>
  <si>
    <t>Иные бюджетные ассигнования</t>
  </si>
  <si>
    <t>800</t>
  </si>
  <si>
    <t>850</t>
  </si>
  <si>
    <t>Уплата налога на имущество организаций и земельного налога</t>
  </si>
  <si>
    <t>851</t>
  </si>
  <si>
    <t>852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</si>
  <si>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</si>
  <si>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</si>
  <si>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</si>
  <si>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</si>
  <si>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</si>
  <si>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</si>
  <si>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Реализация государственных функций, связанных с общегосударственным управлением </t>
  </si>
  <si>
    <t>Выполнение других   обязательств государства</t>
  </si>
  <si>
    <t>03</t>
  </si>
  <si>
    <t xml:space="preserve"> </t>
  </si>
  <si>
    <t>Национальная безопасность и правоохранительная деятельность</t>
  </si>
  <si>
    <t>Жилищно-коммунальное хозяйство</t>
  </si>
  <si>
    <t>05</t>
  </si>
  <si>
    <t>Благоустройство</t>
  </si>
  <si>
    <t>08</t>
  </si>
  <si>
    <t>10</t>
  </si>
  <si>
    <t>ГРБС</t>
  </si>
  <si>
    <t>001</t>
  </si>
  <si>
    <t>242</t>
  </si>
  <si>
    <t>Закупка товаров, работ, услуг в сфере информационно-коммуникационных технологий</t>
  </si>
  <si>
    <t>Уплата прочих налогов, сборов и иных платежей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</si>
  <si>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</si>
  <si>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</si>
  <si>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 xml:space="preserve">Резервные фонды местных администраций </t>
  </si>
  <si>
    <t>2</t>
  </si>
  <si>
    <t>КОСГУ</t>
  </si>
  <si>
    <t>Раздел 2 "РАСХОДЫ"</t>
  </si>
  <si>
    <t>Заработная плата</t>
  </si>
  <si>
    <t>Начисления на выплаты по оплате труда</t>
  </si>
  <si>
    <t>Расходы</t>
  </si>
  <si>
    <t>Оплата работ, услуг</t>
  </si>
  <si>
    <t>Услуги связи</t>
  </si>
  <si>
    <t>Работы, услуги по содержанию имущества</t>
  </si>
  <si>
    <t>Прочие работы, услуги</t>
  </si>
  <si>
    <t>Увеличение стоимости материальных запасов</t>
  </si>
  <si>
    <t>Коммунальные услуги</t>
  </si>
  <si>
    <t>Прочие расходы</t>
  </si>
  <si>
    <t>Оплата труда и начисления на выплаты по оплате труда</t>
  </si>
  <si>
    <t>Культура, кинематография</t>
  </si>
  <si>
    <t>Культура</t>
  </si>
  <si>
    <t>ИТОГО РАСХОДОВ</t>
  </si>
  <si>
    <t>Обеспечение деятельности и выполнение функций органов местного самоуправления</t>
  </si>
  <si>
    <t>Центральный аппарат органов местного самоуправления</t>
  </si>
  <si>
    <t>Мероприятия по благоустройству</t>
  </si>
  <si>
    <t xml:space="preserve">Расходы на обеспечение деятельности (оказание услуг) муниципальных учреждений </t>
  </si>
  <si>
    <t>01 0 0000</t>
  </si>
  <si>
    <t>01 1 0000</t>
  </si>
  <si>
    <t>Администрация Волоконского сельсовета Большесолдатского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</si>
  <si>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</si>
  <si>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</si>
  <si>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</si>
  <si>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(муниципальными)органами 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</si>
  <si>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</si>
  <si>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Прочие работы,услуги</t>
  </si>
  <si>
    <t>Сотникова Н.Н.</t>
  </si>
  <si>
    <t>Обеспечение пожарной безопасности</t>
  </si>
  <si>
    <t>13 0 0000</t>
  </si>
  <si>
    <t>13 101С 1415</t>
  </si>
  <si>
    <t>77 0 0000</t>
  </si>
  <si>
    <t>77 2 0000</t>
  </si>
  <si>
    <t>77200С1439</t>
  </si>
  <si>
    <t>761 00С1404</t>
  </si>
  <si>
    <t>7600000000</t>
  </si>
  <si>
    <t>7720000000</t>
  </si>
  <si>
    <t>7700000000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</si>
  <si>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</t>
  </si>
  <si>
    <t>13 10000000</t>
  </si>
  <si>
    <t>Основное мероприятие "Обеспечение первичных мер пожарной безопасности в границах населенных пунктов муниципального образования"</t>
  </si>
  <si>
    <t>Расходы муниципального образования на обеспечение мер правовой и социальной защиты доброврльных пожарных и поддержки общественных обьединений пожарной охраны на территории муниципального образования</t>
  </si>
  <si>
    <t>13 1010 0000</t>
  </si>
  <si>
    <t>01101С1401</t>
  </si>
  <si>
    <t>073</t>
  </si>
  <si>
    <t>07301С1433</t>
  </si>
  <si>
    <t>07301 0 0000</t>
  </si>
  <si>
    <t>Основное мероприятие "Организация благоустройства территории населения"</t>
  </si>
  <si>
    <t>07</t>
  </si>
  <si>
    <t>78100С1403</t>
  </si>
  <si>
    <t>73100С1402</t>
  </si>
  <si>
    <t>иные бюджетные ассигнования</t>
  </si>
  <si>
    <t>853</t>
  </si>
  <si>
    <t>Уплата  штрафов иных платежей</t>
  </si>
  <si>
    <t>129</t>
  </si>
  <si>
    <t xml:space="preserve">Оплата труда </t>
  </si>
  <si>
    <t>Уплата прочих  платежей</t>
  </si>
  <si>
    <t>02201С1445</t>
  </si>
  <si>
    <t>Социальная политика</t>
  </si>
  <si>
    <t>02201</t>
  </si>
  <si>
    <t>основное мероприятие "Социальная поддержка льготной категории граждан"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</si>
  <si>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в Волоконском сельсовете большесолдатского района Курской области "</t>
  </si>
  <si>
    <t>Подпрограмма "Обеспечение качественными услугами ЖКХ населения в МО "Волоконский сельсовет" Большесолдатского района Курской области муниципальной программы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</si>
  <si>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Муниципальная  программа «Развитие культуры Волоконского сельсовета Большесолдатского района Курской области »</t>
  </si>
  <si>
    <t>Муниципальная программа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</si>
  <si>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Национальная экономика</t>
  </si>
  <si>
    <t>12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</si>
  <si>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</si>
  <si>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</si>
  <si>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0110100000</t>
  </si>
  <si>
    <t>15101С1405</t>
  </si>
  <si>
    <t xml:space="preserve">Муниципальная программа  "Развитие малого и среднего предпринимательства Волоконского сельсовета Большесолдатского района Курской области </t>
  </si>
  <si>
    <t>Подпрограмма "Содействие развитию малого и среднего предпринимательства</t>
  </si>
  <si>
    <t>150</t>
  </si>
  <si>
    <t>151 00 00000</t>
  </si>
  <si>
    <t>Основное мероприятие "Обеспечение благоприятных условий для развития малого и среднего предпринимательства"</t>
  </si>
  <si>
    <t>Обеспечение условий для развития малого и среднего предпринимательства на территории муниципального образования</t>
  </si>
  <si>
    <t>Муниципальная программа «Увековечение памяти погибших на территории муниципального образования «Волоконский сельсовет» Большесолдатского района Курской области»</t>
  </si>
  <si>
    <t>Увеличение стоимости горюче-смазочных материалов</t>
  </si>
  <si>
    <t>Поступление нефинансовых активов</t>
  </si>
  <si>
    <t xml:space="preserve">Работы, услуги по содержанию имущества                          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</si>
  <si>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</si>
  <si>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</si>
  <si>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Иные выплаты текущего характера организациям</t>
  </si>
  <si>
    <t>Пенсии, пособия, выплачиваемые работодателями, нанимателями бывшим работникам</t>
  </si>
  <si>
    <t>Социальное обеспечение</t>
  </si>
  <si>
    <t>Иные пенсии, социальные доплаты к пенсиям</t>
  </si>
  <si>
    <t>Выплата пенсий за выслугу лет и доплат к пенсиям муниципальных служащих</t>
  </si>
  <si>
    <t>247</t>
  </si>
  <si>
    <t>Закупка энергетических ресурсов</t>
  </si>
  <si>
    <t>761 00С1467</t>
  </si>
  <si>
    <t>Мероприятия в области имущественных отношений</t>
  </si>
  <si>
    <t>Расходы на 2023 год</t>
  </si>
  <si>
    <t>Условно утвержденные расходы</t>
  </si>
  <si>
    <t xml:space="preserve">Исполнитель:                                                                                         </t>
  </si>
  <si>
    <t xml:space="preserve">Начальник отдела-главный </t>
  </si>
  <si>
    <t>бухгалтер</t>
  </si>
  <si>
    <t>711 00 С1402</t>
  </si>
  <si>
    <t>71 1 00 00000</t>
  </si>
  <si>
    <t>71 0 00 00000</t>
  </si>
  <si>
    <t>730 00 00000</t>
  </si>
  <si>
    <t>731 00 00000</t>
  </si>
  <si>
    <t>71100 С1402</t>
  </si>
  <si>
    <t>71 100 С1402</t>
  </si>
  <si>
    <t>78100 00000</t>
  </si>
  <si>
    <t>77 2 00 51180</t>
  </si>
  <si>
    <t>Увеличение стоимости  прочих оборотных запасов (материалов)</t>
  </si>
  <si>
    <t>761 00С1468</t>
  </si>
  <si>
    <t>Мероприятия в области земельных отношений</t>
  </si>
  <si>
    <t>Расходы на 2024 год</t>
  </si>
  <si>
    <r>
      <t>Подпрограмма "Искусство" муниципальной программы "Развитие культуры Волокон</t>
    </r>
    <r>
      <rPr>
        <sz val="11"/>
        <rFont val="Times New Roman"/>
        <family val="1"/>
      </rPr>
      <t>ского</t>
    </r>
    <r>
      <rPr>
        <sz val="11"/>
        <color indexed="8"/>
        <rFont val="Times New Roman"/>
        <family val="1"/>
      </rPr>
      <t xml:space="preserve"> сельсовета Большесолдатского района "</t>
    </r>
  </si>
  <si>
    <t>Иные межбюджетные трансферты на осуществление переданных полномочий по организации муниципального финансового контроля</t>
  </si>
  <si>
    <t>77 2 00 П1485</t>
  </si>
  <si>
    <t>Межбюджетные трансферты</t>
  </si>
  <si>
    <t>Иные межбюджетные трансферты</t>
  </si>
  <si>
    <t xml:space="preserve">Безвозмездные перечисления бюджетам     </t>
  </si>
  <si>
    <t>Перечисления другим бюджетам бюджетной системы Российской Федерации</t>
  </si>
  <si>
    <t>Расходы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</si>
</sst>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2" fillId="23" borderId="8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57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center"/>
    </xf>
    <xf numFmtId="4" fontId="19" fillId="0" borderId="11" xfId="0" applyNumberFormat="1" applyFont="1" applyBorder="1" applyAlignment="1">
      <alignment horizontal="right" wrapText="1"/>
    </xf>
    <xf numFmtId="0" fontId="20" fillId="0" borderId="0" xfId="0" applyFont="1"/>
    <xf numFmtId="49" fontId="19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 wrapText="1"/>
    </xf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/>
    <xf numFmtId="0" fontId="25" fillId="0" borderId="0" xfId="0" applyFont="1"/>
    <xf numFmtId="0" fontId="26" fillId="0" borderId="0" xfId="0" applyFont="1"/>
    <xf numFmtId="164" fontId="20" fillId="0" borderId="14" xfId="0" applyNumberFormat="1" applyFont="1" applyBorder="1" applyAlignment="1">
      <alignment horizontal="right"/>
    </xf>
    <xf numFmtId="14" fontId="20" fillId="0" borderId="0" xfId="0" applyNumberFormat="1" applyFont="1"/>
    <xf numFmtId="49" fontId="24" fillId="0" borderId="0" xfId="36" applyNumberFormat="1" applyFont="1" applyAlignment="1">
      <alignment horizontal="center" wrapText="1"/>
    </xf>
    <xf numFmtId="4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/>
    </xf>
    <xf numFmtId="164" fontId="20" fillId="0" borderId="0" xfId="0" applyNumberFormat="1" applyFont="1" applyAlignment="1">
      <alignment horizontal="right"/>
    </xf>
    <xf numFmtId="0" fontId="27" fillId="0" borderId="10" xfId="0" applyFont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top" wrapText="1"/>
    </xf>
    <xf numFmtId="1" fontId="27" fillId="0" borderId="10" xfId="0" applyNumberFormat="1" applyFont="1" applyBorder="1" applyAlignment="1">
      <alignment horizontal="center" vertical="center"/>
    </xf>
    <xf numFmtId="2" fontId="27" fillId="0" borderId="21" xfId="0" applyNumberFormat="1" applyFont="1" applyBorder="1" applyAlignment="1">
      <alignment horizontal="center" vertical="top" wrapText="1"/>
    </xf>
    <xf numFmtId="2" fontId="27" fillId="0" borderId="12" xfId="0" applyNumberFormat="1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/>
    </xf>
    <xf numFmtId="49" fontId="28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center" wrapText="1"/>
    </xf>
    <xf numFmtId="1" fontId="28" fillId="0" borderId="10" xfId="0" applyNumberFormat="1" applyFont="1" applyBorder="1" applyAlignment="1">
      <alignment horizontal="center" wrapText="1"/>
    </xf>
    <xf numFmtId="1" fontId="28" fillId="0" borderId="21" xfId="0" applyNumberFormat="1" applyFont="1" applyBorder="1" applyAlignment="1">
      <alignment horizontal="center"/>
    </xf>
    <xf numFmtId="1" fontId="28" fillId="0" borderId="12" xfId="0" applyNumberFormat="1" applyFont="1" applyBorder="1" applyAlignment="1">
      <alignment horizontal="center"/>
    </xf>
    <xf numFmtId="49" fontId="27" fillId="0" borderId="10" xfId="0" applyNumberFormat="1" applyFont="1" applyBorder="1" applyAlignment="1">
      <alignment horizontal="left" wrapText="1"/>
    </xf>
    <xf numFmtId="49" fontId="27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right"/>
    </xf>
    <xf numFmtId="164" fontId="27" fillId="0" borderId="10" xfId="0" applyNumberFormat="1" applyFont="1" applyBorder="1" applyAlignment="1">
      <alignment wrapText="1"/>
    </xf>
    <xf numFmtId="1" fontId="27" fillId="0" borderId="10" xfId="0" applyNumberFormat="1" applyFont="1" applyBorder="1" applyAlignment="1">
      <alignment horizontal="center" wrapText="1"/>
    </xf>
    <xf numFmtId="2" fontId="27" fillId="0" borderId="12" xfId="0" applyNumberFormat="1" applyFont="1" applyBorder="1" applyAlignment="1">
      <alignment wrapText="1"/>
    </xf>
    <xf numFmtId="0" fontId="27" fillId="0" borderId="10" xfId="0" applyFont="1" applyBorder="1" applyAlignment="1">
      <alignment wrapText="1"/>
    </xf>
    <xf numFmtId="49" fontId="27" fillId="0" borderId="10" xfId="0" applyNumberFormat="1" applyFont="1" applyBorder="1" applyAlignment="1">
      <alignment horizontal="center" wrapText="1"/>
    </xf>
    <xf numFmtId="49" fontId="27" fillId="0" borderId="10" xfId="36" applyNumberFormat="1" applyFont="1" applyBorder="1" applyAlignment="1">
      <alignment horizontal="center" wrapText="1"/>
    </xf>
    <xf numFmtId="164" fontId="27" fillId="0" borderId="10" xfId="0" applyNumberFormat="1" applyFont="1" applyBorder="1" applyAlignment="1">
      <alignment horizontal="right"/>
    </xf>
    <xf numFmtId="1" fontId="27" fillId="0" borderId="10" xfId="0" applyNumberFormat="1" applyFont="1" applyBorder="1" applyAlignment="1">
      <alignment horizontal="center"/>
    </xf>
    <xf numFmtId="2" fontId="27" fillId="0" borderId="12" xfId="0" applyNumberFormat="1" applyFont="1" applyBorder="1" applyAlignment="1">
      <alignment horizontal="right"/>
    </xf>
    <xf numFmtId="0" fontId="27" fillId="0" borderId="10" xfId="36" applyFont="1" applyBorder="1" applyAlignment="1">
      <alignment horizontal="justify" wrapText="1"/>
    </xf>
    <xf numFmtId="4" fontId="27" fillId="0" borderId="21" xfId="0" applyNumberFormat="1" applyFont="1" applyBorder="1" applyAlignment="1">
      <alignment horizontal="right"/>
    </xf>
    <xf numFmtId="49" fontId="28" fillId="0" borderId="10" xfId="0" applyNumberFormat="1" applyFont="1" applyBorder="1" applyAlignment="1">
      <alignment horizontal="justify" vertical="top" wrapText="1"/>
    </xf>
    <xf numFmtId="49" fontId="28" fillId="0" borderId="10" xfId="0" applyNumberFormat="1" applyFont="1" applyBorder="1" applyAlignment="1">
      <alignment horizontal="center" wrapText="1"/>
    </xf>
    <xf numFmtId="49" fontId="28" fillId="0" borderId="10" xfId="36" applyNumberFormat="1" applyFont="1" applyBorder="1" applyAlignment="1">
      <alignment horizontal="center" wrapText="1"/>
    </xf>
    <xf numFmtId="164" fontId="28" fillId="0" borderId="10" xfId="0" applyNumberFormat="1" applyFont="1" applyBorder="1" applyAlignment="1">
      <alignment horizontal="right"/>
    </xf>
    <xf numFmtId="1" fontId="28" fillId="0" borderId="10" xfId="0" applyNumberFormat="1" applyFont="1" applyBorder="1" applyAlignment="1">
      <alignment horizontal="center"/>
    </xf>
    <xf numFmtId="0" fontId="28" fillId="0" borderId="10" xfId="36" applyFont="1" applyBorder="1" applyAlignment="1">
      <alignment horizontal="justify" wrapText="1"/>
    </xf>
    <xf numFmtId="49" fontId="28" fillId="0" borderId="10" xfId="0" applyNumberFormat="1" applyFont="1" applyBorder="1" applyAlignment="1">
      <alignment vertical="top" wrapText="1"/>
    </xf>
    <xf numFmtId="4" fontId="28" fillId="0" borderId="10" xfId="0" applyNumberFormat="1" applyFont="1" applyBorder="1" applyAlignment="1">
      <alignment horizontal="right" wrapText="1"/>
    </xf>
    <xf numFmtId="4" fontId="28" fillId="0" borderId="21" xfId="0" applyNumberFormat="1" applyFont="1" applyBorder="1" applyAlignment="1">
      <alignment horizontal="right" wrapText="1"/>
    </xf>
    <xf numFmtId="4" fontId="28" fillId="0" borderId="12" xfId="0" applyNumberFormat="1" applyFont="1" applyBorder="1" applyAlignment="1">
      <alignment horizontal="right" wrapText="1"/>
    </xf>
    <xf numFmtId="4" fontId="27" fillId="0" borderId="10" xfId="0" applyNumberFormat="1" applyFont="1" applyBorder="1" applyAlignment="1">
      <alignment horizontal="right" wrapText="1"/>
    </xf>
    <xf numFmtId="4" fontId="27" fillId="0" borderId="21" xfId="0" applyNumberFormat="1" applyFont="1" applyBorder="1" applyAlignment="1">
      <alignment horizontal="right" wrapText="1"/>
    </xf>
    <xf numFmtId="4" fontId="27" fillId="0" borderId="12" xfId="0" applyNumberFormat="1" applyFont="1" applyBorder="1" applyAlignment="1">
      <alignment horizontal="right" wrapText="1"/>
    </xf>
    <xf numFmtId="0" fontId="27" fillId="0" borderId="10" xfId="36" applyFont="1" applyBorder="1" applyAlignment="1">
      <alignment horizontal="justify" vertical="top" wrapText="1"/>
    </xf>
    <xf numFmtId="0" fontId="28" fillId="0" borderId="10" xfId="36" applyFont="1" applyBorder="1" applyAlignment="1">
      <alignment horizontal="justify" vertical="top" wrapText="1"/>
    </xf>
    <xf numFmtId="0" fontId="28" fillId="0" borderId="10" xfId="0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49" fontId="28" fillId="0" borderId="15" xfId="0" applyNumberFormat="1" applyFont="1" applyBorder="1" applyAlignment="1">
      <alignment horizontal="center" wrapText="1"/>
    </xf>
    <xf numFmtId="49" fontId="28" fillId="0" borderId="15" xfId="36" applyNumberFormat="1" applyFont="1" applyBorder="1" applyAlignment="1">
      <alignment horizontal="center" wrapText="1"/>
    </xf>
    <xf numFmtId="4" fontId="28" fillId="0" borderId="15" xfId="0" applyNumberFormat="1" applyFont="1" applyBorder="1" applyAlignment="1">
      <alignment horizontal="right" wrapText="1"/>
    </xf>
    <xf numFmtId="1" fontId="28" fillId="0" borderId="15" xfId="0" applyNumberFormat="1" applyFont="1" applyBorder="1" applyAlignment="1">
      <alignment horizontal="center" wrapText="1"/>
    </xf>
    <xf numFmtId="4" fontId="28" fillId="0" borderId="22" xfId="0" applyNumberFormat="1" applyFont="1" applyBorder="1" applyAlignment="1">
      <alignment horizontal="right" wrapText="1"/>
    </xf>
    <xf numFmtId="0" fontId="28" fillId="0" borderId="12" xfId="0" applyFont="1" applyBorder="1" applyAlignment="1">
      <alignment vertical="top" wrapText="1"/>
    </xf>
    <xf numFmtId="49" fontId="28" fillId="0" borderId="12" xfId="0" applyNumberFormat="1" applyFont="1" applyBorder="1" applyAlignment="1">
      <alignment horizontal="center" wrapText="1"/>
    </xf>
    <xf numFmtId="49" fontId="28" fillId="0" borderId="12" xfId="36" applyNumberFormat="1" applyFont="1" applyBorder="1" applyAlignment="1">
      <alignment horizontal="center" wrapText="1"/>
    </xf>
    <xf numFmtId="1" fontId="28" fillId="0" borderId="12" xfId="0" applyNumberFormat="1" applyFont="1" applyBorder="1" applyAlignment="1">
      <alignment horizontal="center" wrapText="1"/>
    </xf>
    <xf numFmtId="4" fontId="28" fillId="0" borderId="23" xfId="0" applyNumberFormat="1" applyFont="1" applyBorder="1" applyAlignment="1">
      <alignment horizontal="right" wrapText="1"/>
    </xf>
    <xf numFmtId="0" fontId="27" fillId="0" borderId="11" xfId="36" applyFont="1" applyBorder="1" applyAlignment="1">
      <alignment horizontal="justify" vertical="top" wrapText="1"/>
    </xf>
    <xf numFmtId="49" fontId="27" fillId="0" borderId="11" xfId="36" applyNumberFormat="1" applyFont="1" applyBorder="1" applyAlignment="1">
      <alignment horizontal="center" wrapText="1"/>
    </xf>
    <xf numFmtId="4" fontId="27" fillId="0" borderId="11" xfId="0" applyNumberFormat="1" applyFont="1" applyBorder="1" applyAlignment="1">
      <alignment horizontal="right" wrapText="1"/>
    </xf>
    <xf numFmtId="1" fontId="27" fillId="0" borderId="11" xfId="0" applyNumberFormat="1" applyFont="1" applyBorder="1" applyAlignment="1">
      <alignment horizontal="center" wrapText="1"/>
    </xf>
    <xf numFmtId="4" fontId="27" fillId="0" borderId="24" xfId="0" applyNumberFormat="1" applyFont="1" applyBorder="1" applyAlignment="1">
      <alignment horizontal="right" wrapText="1"/>
    </xf>
    <xf numFmtId="49" fontId="28" fillId="0" borderId="15" xfId="0" applyNumberFormat="1" applyFont="1" applyBorder="1" applyAlignment="1">
      <alignment vertical="top" wrapText="1"/>
    </xf>
    <xf numFmtId="49" fontId="28" fillId="0" borderId="12" xfId="0" applyNumberFormat="1" applyFont="1" applyBorder="1" applyAlignment="1">
      <alignment vertical="top" wrapText="1"/>
    </xf>
    <xf numFmtId="0" fontId="28" fillId="0" borderId="0" xfId="0" applyFont="1" applyAlignment="1">
      <alignment vertical="top" wrapText="1"/>
    </xf>
    <xf numFmtId="49" fontId="28" fillId="0" borderId="0" xfId="36" applyNumberFormat="1" applyFont="1" applyAlignment="1">
      <alignment horizontal="center" wrapText="1"/>
    </xf>
    <xf numFmtId="4" fontId="28" fillId="0" borderId="0" xfId="0" applyNumberFormat="1" applyFont="1" applyAlignment="1">
      <alignment horizontal="right" wrapText="1"/>
    </xf>
    <xf numFmtId="1" fontId="28" fillId="0" borderId="0" xfId="0" applyNumberFormat="1" applyFont="1" applyAlignment="1">
      <alignment horizontal="center" wrapText="1"/>
    </xf>
    <xf numFmtId="0" fontId="27" fillId="0" borderId="12" xfId="0" applyFont="1" applyBorder="1" applyAlignment="1">
      <alignment vertical="top" wrapText="1"/>
    </xf>
    <xf numFmtId="49" fontId="27" fillId="0" borderId="12" xfId="0" applyNumberFormat="1" applyFont="1" applyBorder="1" applyAlignment="1">
      <alignment horizontal="center" wrapText="1"/>
    </xf>
    <xf numFmtId="49" fontId="27" fillId="0" borderId="12" xfId="36" applyNumberFormat="1" applyFont="1" applyBorder="1" applyAlignment="1">
      <alignment horizontal="center" wrapText="1"/>
    </xf>
    <xf numFmtId="4" fontId="27" fillId="0" borderId="23" xfId="0" applyNumberFormat="1" applyFont="1" applyBorder="1" applyAlignment="1">
      <alignment horizontal="right" wrapText="1"/>
    </xf>
    <xf numFmtId="0" fontId="28" fillId="0" borderId="11" xfId="0" applyFont="1" applyBorder="1" applyAlignment="1">
      <alignment vertical="top" wrapText="1"/>
    </xf>
    <xf numFmtId="49" fontId="28" fillId="0" borderId="11" xfId="0" applyNumberFormat="1" applyFont="1" applyBorder="1" applyAlignment="1">
      <alignment horizontal="center" wrapText="1"/>
    </xf>
    <xf numFmtId="49" fontId="28" fillId="0" borderId="11" xfId="36" applyNumberFormat="1" applyFont="1" applyBorder="1" applyAlignment="1">
      <alignment horizontal="center" wrapText="1"/>
    </xf>
    <xf numFmtId="4" fontId="28" fillId="0" borderId="11" xfId="0" applyNumberFormat="1" applyFont="1" applyBorder="1" applyAlignment="1">
      <alignment horizontal="right" wrapText="1"/>
    </xf>
    <xf numFmtId="1" fontId="28" fillId="0" borderId="11" xfId="0" applyNumberFormat="1" applyFont="1" applyBorder="1" applyAlignment="1">
      <alignment horizontal="center" wrapText="1"/>
    </xf>
    <xf numFmtId="2" fontId="27" fillId="0" borderId="21" xfId="0" applyNumberFormat="1" applyFont="1" applyBorder="1" applyAlignment="1">
      <alignment horizontal="right" wrapText="1"/>
    </xf>
    <xf numFmtId="2" fontId="27" fillId="0" borderId="12" xfId="0" applyNumberFormat="1" applyFont="1" applyBorder="1" applyAlignment="1">
      <alignment horizontal="right" wrapText="1"/>
    </xf>
    <xf numFmtId="2" fontId="28" fillId="0" borderId="21" xfId="0" applyNumberFormat="1" applyFont="1" applyBorder="1" applyAlignment="1">
      <alignment horizontal="right" wrapText="1"/>
    </xf>
    <xf numFmtId="49" fontId="28" fillId="0" borderId="0" xfId="0" applyNumberFormat="1" applyFont="1" applyAlignment="1">
      <alignment vertical="top" wrapText="1"/>
    </xf>
    <xf numFmtId="49" fontId="27" fillId="0" borderId="12" xfId="0" applyNumberFormat="1" applyFont="1" applyBorder="1" applyAlignment="1">
      <alignment vertical="top" wrapText="1"/>
    </xf>
    <xf numFmtId="49" fontId="27" fillId="0" borderId="16" xfId="0" applyNumberFormat="1" applyFont="1" applyBorder="1" applyAlignment="1">
      <alignment horizontal="center" wrapText="1"/>
    </xf>
    <xf numFmtId="0" fontId="28" fillId="0" borderId="18" xfId="0" applyFont="1" applyBorder="1" applyAlignment="1">
      <alignment vertical="top" wrapText="1"/>
    </xf>
    <xf numFmtId="49" fontId="28" fillId="0" borderId="19" xfId="0" applyNumberFormat="1" applyFont="1" applyBorder="1" applyAlignment="1">
      <alignment horizontal="center" wrapText="1"/>
    </xf>
    <xf numFmtId="49" fontId="27" fillId="0" borderId="15" xfId="36" applyNumberFormat="1" applyFont="1" applyBorder="1" applyAlignment="1">
      <alignment horizontal="center" wrapText="1"/>
    </xf>
    <xf numFmtId="49" fontId="28" fillId="0" borderId="16" xfId="36" applyNumberFormat="1" applyFont="1" applyBorder="1" applyAlignment="1">
      <alignment horizontal="center" wrapText="1"/>
    </xf>
    <xf numFmtId="0" fontId="28" fillId="0" borderId="13" xfId="0" applyFont="1" applyBorder="1" applyAlignment="1">
      <alignment horizontal="justify"/>
    </xf>
    <xf numFmtId="49" fontId="28" fillId="0" borderId="20" xfId="0" applyNumberFormat="1" applyFont="1" applyBorder="1" applyAlignment="1">
      <alignment horizontal="center" wrapText="1"/>
    </xf>
    <xf numFmtId="49" fontId="29" fillId="0" borderId="17" xfId="0" applyNumberFormat="1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29" fillId="0" borderId="17" xfId="0" applyFont="1" applyBorder="1" applyAlignment="1">
      <alignment horizontal="center" wrapText="1"/>
    </xf>
    <xf numFmtId="0" fontId="28" fillId="0" borderId="17" xfId="0" applyFont="1" applyBorder="1" applyAlignment="1">
      <alignment vertical="top" wrapText="1"/>
    </xf>
    <xf numFmtId="49" fontId="28" fillId="0" borderId="16" xfId="0" applyNumberFormat="1" applyFont="1" applyBorder="1" applyAlignment="1">
      <alignment horizontal="center" wrapText="1"/>
    </xf>
    <xf numFmtId="0" fontId="28" fillId="0" borderId="0" xfId="0" applyFont="1"/>
    <xf numFmtId="4" fontId="27" fillId="0" borderId="10" xfId="0" applyNumberFormat="1" applyFont="1" applyBorder="1"/>
    <xf numFmtId="0" fontId="28" fillId="0" borderId="13" xfId="0" applyFont="1" applyBorder="1" applyAlignment="1">
      <alignment vertical="top" wrapText="1"/>
    </xf>
    <xf numFmtId="0" fontId="29" fillId="0" borderId="17" xfId="0" applyFont="1" applyBorder="1" applyAlignment="1">
      <alignment horizontal="justify" vertical="top" wrapText="1"/>
    </xf>
    <xf numFmtId="0" fontId="27" fillId="0" borderId="10" xfId="0" applyFont="1" applyBorder="1" applyAlignment="1">
      <alignment horizontal="center" wrapText="1"/>
    </xf>
    <xf numFmtId="49" fontId="27" fillId="0" borderId="0" xfId="0" applyNumberFormat="1" applyFont="1" applyAlignment="1">
      <alignment vertical="top" wrapText="1"/>
    </xf>
    <xf numFmtId="0" fontId="27" fillId="0" borderId="10" xfId="36" applyFont="1" applyBorder="1" applyAlignment="1">
      <alignment vertical="top" wrapText="1"/>
    </xf>
    <xf numFmtId="49" fontId="30" fillId="0" borderId="10" xfId="36" applyNumberFormat="1" applyFont="1" applyBorder="1" applyAlignment="1">
      <alignment horizontal="center" wrapText="1"/>
    </xf>
    <xf numFmtId="4" fontId="30" fillId="0" borderId="10" xfId="0" applyNumberFormat="1" applyFont="1" applyBorder="1" applyAlignment="1">
      <alignment horizontal="right" wrapText="1"/>
    </xf>
    <xf numFmtId="1" fontId="30" fillId="0" borderId="10" xfId="0" applyNumberFormat="1" applyFont="1" applyBorder="1" applyAlignment="1">
      <alignment horizontal="center" wrapText="1"/>
    </xf>
    <xf numFmtId="0" fontId="31" fillId="0" borderId="13" xfId="0" applyFont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4" fontId="20" fillId="0" borderId="21" xfId="0" applyNumberFormat="1" applyFont="1" applyBorder="1" applyAlignment="1">
      <alignment horizontal="right" wrapText="1"/>
    </xf>
    <xf numFmtId="4" fontId="20" fillId="0" borderId="12" xfId="0" applyNumberFormat="1" applyFont="1" applyBorder="1" applyAlignment="1">
      <alignment horizontal="right" wrapText="1"/>
    </xf>
    <xf numFmtId="4" fontId="32" fillId="0" borderId="21" xfId="0" applyNumberFormat="1" applyFont="1" applyBorder="1" applyAlignment="1">
      <alignment horizontal="right" wrapText="1"/>
    </xf>
    <xf numFmtId="4" fontId="32" fillId="0" borderId="12" xfId="0" applyNumberFormat="1" applyFont="1" applyBorder="1" applyAlignment="1">
      <alignment horizontal="right" wrapText="1"/>
    </xf>
    <xf numFmtId="4" fontId="32" fillId="0" borderId="23" xfId="0" applyNumberFormat="1" applyFont="1" applyBorder="1" applyAlignment="1">
      <alignment horizontal="right" wrapText="1"/>
    </xf>
    <xf numFmtId="4" fontId="20" fillId="0" borderId="23" xfId="0" applyNumberFormat="1" applyFont="1" applyBorder="1" applyAlignment="1">
      <alignment horizontal="right" wrapText="1"/>
    </xf>
    <xf numFmtId="2" fontId="20" fillId="0" borderId="21" xfId="0" applyNumberFormat="1" applyFont="1" applyBorder="1" applyAlignment="1">
      <alignment horizontal="right" wrapText="1"/>
    </xf>
    <xf numFmtId="2" fontId="20" fillId="0" borderId="12" xfId="0" applyNumberFormat="1" applyFont="1" applyBorder="1" applyAlignment="1">
      <alignment horizontal="right" wrapText="1"/>
    </xf>
    <xf numFmtId="2" fontId="28" fillId="0" borderId="12" xfId="0" applyNumberFormat="1" applyFont="1" applyBorder="1" applyAlignment="1">
      <alignment horizontal="right" wrapText="1"/>
    </xf>
    <xf numFmtId="2" fontId="27" fillId="0" borderId="23" xfId="0" applyNumberFormat="1" applyFont="1" applyBorder="1" applyAlignment="1">
      <alignment horizontal="center" vertical="top" wrapText="1"/>
    </xf>
    <xf numFmtId="1" fontId="28" fillId="0" borderId="23" xfId="0" applyNumberFormat="1" applyFont="1" applyBorder="1" applyAlignment="1">
      <alignment horizontal="center"/>
    </xf>
    <xf numFmtId="2" fontId="27" fillId="0" borderId="23" xfId="0" applyNumberFormat="1" applyFont="1" applyBorder="1" applyAlignment="1">
      <alignment wrapText="1"/>
    </xf>
    <xf numFmtId="2" fontId="27" fillId="0" borderId="23" xfId="0" applyNumberFormat="1" applyFont="1" applyBorder="1" applyAlignment="1">
      <alignment horizontal="right"/>
    </xf>
    <xf numFmtId="4" fontId="27" fillId="0" borderId="23" xfId="0" applyNumberFormat="1" applyFont="1" applyBorder="1" applyAlignment="1">
      <alignment horizontal="right"/>
    </xf>
    <xf numFmtId="2" fontId="27" fillId="0" borderId="23" xfId="0" applyNumberFormat="1" applyFont="1" applyBorder="1" applyAlignment="1">
      <alignment horizontal="right" wrapText="1"/>
    </xf>
    <xf numFmtId="2" fontId="20" fillId="0" borderId="23" xfId="0" applyNumberFormat="1" applyFont="1" applyBorder="1" applyAlignment="1">
      <alignment horizontal="right" wrapText="1"/>
    </xf>
    <xf numFmtId="0" fontId="34" fillId="0" borderId="25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49" fontId="34" fillId="0" borderId="25" xfId="0" applyNumberFormat="1" applyFont="1" applyBorder="1" applyAlignment="1">
      <alignment horizontal="center" vertical="center" wrapText="1"/>
    </xf>
    <xf numFmtId="49" fontId="34" fillId="0" borderId="17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vertical="top" wrapText="1"/>
    </xf>
    <xf numFmtId="49" fontId="24" fillId="0" borderId="12" xfId="0" applyNumberFormat="1" applyFont="1" applyBorder="1" applyAlignment="1">
      <alignment vertical="top" wrapText="1"/>
    </xf>
    <xf numFmtId="49" fontId="28" fillId="0" borderId="0" xfId="0" applyNumberFormat="1" applyFont="1" applyAlignment="1">
      <alignment horizontal="center" wrapText="1"/>
    </xf>
    <xf numFmtId="0" fontId="32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88"/>
  <sheetViews>
    <sheetView tabSelected="1" topLeftCell="A70" workbookViewId="0">
      <selection activeCell="V80" sqref="V80"/>
    </sheetView>
  </sheetViews>
  <sheetFormatPr defaultRowHeight="15.75" x14ac:dyDescent="0.25"/>
  <cols>
    <col min="1" max="1" width="0.140625" customWidth="1"/>
    <col min="2" max="2" width="9.140625" hidden="1" customWidth="1"/>
    <col min="3" max="3" width="49.85546875" style="6" customWidth="1"/>
    <col min="4" max="4" width="6.5703125" style="7" customWidth="1"/>
    <col min="5" max="5" width="6" style="1" customWidth="1"/>
    <col min="6" max="6" width="5.7109375" style="1" customWidth="1"/>
    <col min="7" max="7" width="13.28515625" style="1" customWidth="1"/>
    <col min="8" max="8" width="5.5703125" style="2" customWidth="1"/>
    <col min="9" max="9" width="0" style="3" hidden="1" customWidth="1"/>
    <col min="10" max="10" width="7" style="8" customWidth="1"/>
    <col min="11" max="11" width="14.28515625" style="11" customWidth="1"/>
    <col min="12" max="13" width="13.28515625" style="11" customWidth="1"/>
  </cols>
  <sheetData>
    <row r="1" spans="3:13" ht="20.25" x14ac:dyDescent="0.3">
      <c r="C1" s="155" t="s">
        <v>55</v>
      </c>
      <c r="D1" s="155"/>
      <c r="E1" s="155"/>
      <c r="F1" s="155"/>
      <c r="G1" s="155"/>
      <c r="H1" s="155"/>
      <c r="I1" s="155"/>
      <c r="J1" s="155"/>
      <c r="K1" s="155"/>
      <c r="L1" s="20"/>
      <c r="M1" s="20"/>
    </row>
    <row r="2" spans="3:13" ht="9.75" customHeight="1" x14ac:dyDescent="0.25">
      <c r="I2" s="4"/>
      <c r="K2" s="15"/>
      <c r="L2" s="21"/>
      <c r="M2" s="21"/>
    </row>
    <row r="3" spans="3:13" ht="33" customHeight="1" x14ac:dyDescent="0.2">
      <c r="C3" s="22" t="s">
        <v>0</v>
      </c>
      <c r="D3" s="23" t="s">
        <v>45</v>
      </c>
      <c r="E3" s="22" t="s">
        <v>1</v>
      </c>
      <c r="F3" s="22" t="s">
        <v>2</v>
      </c>
      <c r="G3" s="22" t="s">
        <v>3</v>
      </c>
      <c r="H3" s="22" t="s">
        <v>4</v>
      </c>
      <c r="I3" s="24" t="s">
        <v>5</v>
      </c>
      <c r="J3" s="25" t="s">
        <v>54</v>
      </c>
      <c r="K3" s="26" t="s">
        <v>148</v>
      </c>
      <c r="L3" s="133" t="s">
        <v>165</v>
      </c>
      <c r="M3" s="27" t="s">
        <v>173</v>
      </c>
    </row>
    <row r="4" spans="3:13" s="12" customFormat="1" thickBot="1" x14ac:dyDescent="0.3">
      <c r="C4" s="28">
        <v>1</v>
      </c>
      <c r="D4" s="29" t="s">
        <v>53</v>
      </c>
      <c r="E4" s="28">
        <v>3</v>
      </c>
      <c r="F4" s="28">
        <v>4</v>
      </c>
      <c r="G4" s="28">
        <v>5</v>
      </c>
      <c r="H4" s="28">
        <v>6</v>
      </c>
      <c r="I4" s="30"/>
      <c r="J4" s="31">
        <v>7</v>
      </c>
      <c r="K4" s="32">
        <v>10</v>
      </c>
      <c r="L4" s="134">
        <v>11</v>
      </c>
      <c r="M4" s="33">
        <v>12</v>
      </c>
    </row>
    <row r="5" spans="3:13" s="13" customFormat="1" ht="30" thickBot="1" x14ac:dyDescent="0.3">
      <c r="C5" s="34" t="s">
        <v>76</v>
      </c>
      <c r="D5" s="35"/>
      <c r="E5" s="28"/>
      <c r="F5" s="28"/>
      <c r="G5" s="28"/>
      <c r="H5" s="36"/>
      <c r="I5" s="37" t="e">
        <f>SUM(I7,#REF!,I123,#REF!,I145,#REF!,#REF!,#REF!,#REF!,#REF!,#REF!,#REF!,#REF!,#REF!)</f>
        <v>#REF!</v>
      </c>
      <c r="J5" s="38"/>
      <c r="K5" s="150">
        <v>3504013</v>
      </c>
      <c r="L5" s="135">
        <v>3134871</v>
      </c>
      <c r="M5" s="39">
        <v>3111599</v>
      </c>
    </row>
    <row r="6" spans="3:13" s="13" customFormat="1" thickBot="1" x14ac:dyDescent="0.3">
      <c r="C6" s="34" t="s">
        <v>149</v>
      </c>
      <c r="D6" s="35"/>
      <c r="E6" s="28"/>
      <c r="F6" s="28"/>
      <c r="G6" s="28"/>
      <c r="H6" s="36"/>
      <c r="I6" s="37"/>
      <c r="J6" s="38"/>
      <c r="K6" s="151"/>
      <c r="L6" s="135">
        <v>75439</v>
      </c>
      <c r="M6" s="39">
        <v>149503</v>
      </c>
    </row>
    <row r="7" spans="3:13" s="13" customFormat="1" ht="15" thickBot="1" x14ac:dyDescent="0.25">
      <c r="C7" s="40" t="s">
        <v>6</v>
      </c>
      <c r="D7" s="41" t="s">
        <v>46</v>
      </c>
      <c r="E7" s="42" t="s">
        <v>7</v>
      </c>
      <c r="F7" s="42"/>
      <c r="G7" s="42"/>
      <c r="H7" s="42"/>
      <c r="I7" s="43" t="e">
        <f>I8+#REF!+I20+#REF!+#REF!+#REF!+I64+I70</f>
        <v>#REF!</v>
      </c>
      <c r="J7" s="44"/>
      <c r="K7" s="152">
        <v>2652787</v>
      </c>
      <c r="L7" s="136">
        <v>2523127</v>
      </c>
      <c r="M7" s="45">
        <v>2421556</v>
      </c>
    </row>
    <row r="8" spans="3:13" s="13" customFormat="1" ht="51.75" customHeight="1" thickBot="1" x14ac:dyDescent="0.25">
      <c r="C8" s="46" t="s">
        <v>8</v>
      </c>
      <c r="D8" s="42" t="s">
        <v>46</v>
      </c>
      <c r="E8" s="42" t="s">
        <v>7</v>
      </c>
      <c r="F8" s="42" t="s">
        <v>9</v>
      </c>
      <c r="G8" s="42"/>
      <c r="H8" s="42"/>
      <c r="I8" s="43" t="e">
        <f>I9</f>
        <v>#REF!</v>
      </c>
      <c r="J8" s="44"/>
      <c r="K8" s="153">
        <v>575920</v>
      </c>
      <c r="L8" s="137">
        <v>541684</v>
      </c>
      <c r="M8" s="137">
        <v>541684</v>
      </c>
    </row>
    <row r="9" spans="3:13" s="13" customFormat="1" ht="27" customHeight="1" thickBot="1" x14ac:dyDescent="0.3">
      <c r="C9" s="48" t="s">
        <v>51</v>
      </c>
      <c r="D9" s="49" t="s">
        <v>46</v>
      </c>
      <c r="E9" s="50" t="s">
        <v>7</v>
      </c>
      <c r="F9" s="50" t="s">
        <v>9</v>
      </c>
      <c r="G9" s="50" t="s">
        <v>155</v>
      </c>
      <c r="H9" s="50"/>
      <c r="I9" s="51" t="e">
        <f>I10</f>
        <v>#REF!</v>
      </c>
      <c r="J9" s="52"/>
      <c r="K9" s="154">
        <v>575920</v>
      </c>
      <c r="L9" s="137">
        <v>541684</v>
      </c>
      <c r="M9" s="137">
        <v>541684</v>
      </c>
    </row>
    <row r="10" spans="3:13" s="13" customFormat="1" thickBot="1" x14ac:dyDescent="0.3">
      <c r="C10" s="53" t="s">
        <v>10</v>
      </c>
      <c r="D10" s="50" t="s">
        <v>46</v>
      </c>
      <c r="E10" s="50" t="s">
        <v>7</v>
      </c>
      <c r="F10" s="50" t="s">
        <v>9</v>
      </c>
      <c r="G10" s="50" t="s">
        <v>154</v>
      </c>
      <c r="H10" s="50"/>
      <c r="I10" s="51" t="e">
        <f>I11</f>
        <v>#REF!</v>
      </c>
      <c r="J10" s="52"/>
      <c r="K10" s="154">
        <v>575920</v>
      </c>
      <c r="L10" s="137">
        <v>541684</v>
      </c>
      <c r="M10" s="137">
        <v>541684</v>
      </c>
    </row>
    <row r="11" spans="3:13" s="13" customFormat="1" ht="27" customHeight="1" thickBot="1" x14ac:dyDescent="0.3">
      <c r="C11" s="54" t="s">
        <v>70</v>
      </c>
      <c r="D11" s="49" t="s">
        <v>46</v>
      </c>
      <c r="E11" s="50" t="s">
        <v>7</v>
      </c>
      <c r="F11" s="50" t="s">
        <v>9</v>
      </c>
      <c r="G11" s="50" t="s">
        <v>153</v>
      </c>
      <c r="H11" s="50"/>
      <c r="I11" s="55" t="e">
        <f>I12</f>
        <v>#REF!</v>
      </c>
      <c r="J11" s="31"/>
      <c r="K11" s="154">
        <v>575920</v>
      </c>
      <c r="L11" s="137">
        <v>541684</v>
      </c>
      <c r="M11" s="137">
        <v>541684</v>
      </c>
    </row>
    <row r="12" spans="3:13" s="13" customFormat="1" ht="48.75" customHeight="1" x14ac:dyDescent="0.25">
      <c r="C12" s="54" t="s">
        <v>80</v>
      </c>
      <c r="D12" s="49" t="s">
        <v>46</v>
      </c>
      <c r="E12" s="50" t="s">
        <v>7</v>
      </c>
      <c r="F12" s="50" t="s">
        <v>9</v>
      </c>
      <c r="G12" s="50" t="s">
        <v>158</v>
      </c>
      <c r="H12" s="42" t="s">
        <v>11</v>
      </c>
      <c r="I12" s="58" t="e">
        <f>#REF!</f>
        <v>#REF!</v>
      </c>
      <c r="J12" s="38"/>
      <c r="K12" s="47">
        <v>575920</v>
      </c>
      <c r="L12" s="137">
        <v>541684</v>
      </c>
      <c r="M12" s="137">
        <v>541684</v>
      </c>
    </row>
    <row r="13" spans="3:13" s="13" customFormat="1" ht="23.25" customHeight="1" x14ac:dyDescent="0.25">
      <c r="C13" s="54" t="s">
        <v>12</v>
      </c>
      <c r="D13" s="49" t="s">
        <v>46</v>
      </c>
      <c r="E13" s="50" t="s">
        <v>7</v>
      </c>
      <c r="F13" s="50" t="s">
        <v>9</v>
      </c>
      <c r="G13" s="50" t="s">
        <v>159</v>
      </c>
      <c r="H13" s="50" t="s">
        <v>13</v>
      </c>
      <c r="I13" s="55"/>
      <c r="J13" s="31"/>
      <c r="K13" s="47">
        <v>575920</v>
      </c>
      <c r="L13" s="137">
        <v>541684</v>
      </c>
      <c r="M13" s="137">
        <v>541684</v>
      </c>
    </row>
    <row r="14" spans="3:13" s="13" customFormat="1" ht="15" customHeight="1" x14ac:dyDescent="0.25">
      <c r="C14" s="54" t="s">
        <v>58</v>
      </c>
      <c r="D14" s="49" t="s">
        <v>46</v>
      </c>
      <c r="E14" s="50" t="s">
        <v>7</v>
      </c>
      <c r="F14" s="50" t="s">
        <v>9</v>
      </c>
      <c r="G14" s="50" t="s">
        <v>159</v>
      </c>
      <c r="H14" s="42" t="s">
        <v>15</v>
      </c>
      <c r="I14" s="55"/>
      <c r="J14" s="31">
        <v>200</v>
      </c>
      <c r="K14" s="56">
        <v>442335</v>
      </c>
      <c r="L14" s="74">
        <v>416040</v>
      </c>
      <c r="M14" s="74">
        <v>416040</v>
      </c>
    </row>
    <row r="15" spans="3:13" s="13" customFormat="1" ht="20.25" customHeight="1" x14ac:dyDescent="0.25">
      <c r="C15" s="54" t="s">
        <v>66</v>
      </c>
      <c r="D15" s="49" t="s">
        <v>46</v>
      </c>
      <c r="E15" s="50" t="s">
        <v>7</v>
      </c>
      <c r="F15" s="50" t="s">
        <v>9</v>
      </c>
      <c r="G15" s="50" t="s">
        <v>159</v>
      </c>
      <c r="H15" s="50" t="s">
        <v>15</v>
      </c>
      <c r="I15" s="55"/>
      <c r="J15" s="31">
        <v>210</v>
      </c>
      <c r="K15" s="56">
        <v>442335</v>
      </c>
      <c r="L15" s="74">
        <v>416040</v>
      </c>
      <c r="M15" s="74">
        <v>416040</v>
      </c>
    </row>
    <row r="16" spans="3:13" s="13" customFormat="1" ht="14.25" customHeight="1" x14ac:dyDescent="0.25">
      <c r="C16" s="54" t="s">
        <v>56</v>
      </c>
      <c r="D16" s="49" t="s">
        <v>46</v>
      </c>
      <c r="E16" s="50" t="s">
        <v>7</v>
      </c>
      <c r="F16" s="50" t="s">
        <v>9</v>
      </c>
      <c r="G16" s="50" t="s">
        <v>159</v>
      </c>
      <c r="H16" s="50" t="s">
        <v>15</v>
      </c>
      <c r="I16" s="55"/>
      <c r="J16" s="31">
        <v>211</v>
      </c>
      <c r="K16" s="56">
        <v>442335</v>
      </c>
      <c r="L16" s="74">
        <v>416040</v>
      </c>
      <c r="M16" s="74">
        <v>416040</v>
      </c>
    </row>
    <row r="17" spans="3:13" s="13" customFormat="1" ht="14.25" customHeight="1" x14ac:dyDescent="0.25">
      <c r="C17" s="54" t="s">
        <v>58</v>
      </c>
      <c r="D17" s="49" t="s">
        <v>46</v>
      </c>
      <c r="E17" s="50" t="s">
        <v>7</v>
      </c>
      <c r="F17" s="50" t="s">
        <v>9</v>
      </c>
      <c r="G17" s="50" t="s">
        <v>159</v>
      </c>
      <c r="H17" s="42" t="s">
        <v>110</v>
      </c>
      <c r="I17" s="55"/>
      <c r="J17" s="31">
        <v>200</v>
      </c>
      <c r="K17" s="56">
        <v>133585</v>
      </c>
      <c r="L17" s="74">
        <v>125644</v>
      </c>
      <c r="M17" s="74">
        <v>125644</v>
      </c>
    </row>
    <row r="18" spans="3:13" s="13" customFormat="1" ht="14.25" customHeight="1" x14ac:dyDescent="0.25">
      <c r="C18" s="54" t="s">
        <v>66</v>
      </c>
      <c r="D18" s="49" t="s">
        <v>46</v>
      </c>
      <c r="E18" s="50" t="s">
        <v>7</v>
      </c>
      <c r="F18" s="50" t="s">
        <v>9</v>
      </c>
      <c r="G18" s="50" t="s">
        <v>159</v>
      </c>
      <c r="H18" s="50" t="s">
        <v>110</v>
      </c>
      <c r="I18" s="55"/>
      <c r="J18" s="31">
        <v>210</v>
      </c>
      <c r="K18" s="56">
        <v>133585</v>
      </c>
      <c r="L18" s="74">
        <v>125644</v>
      </c>
      <c r="M18" s="74">
        <v>125644</v>
      </c>
    </row>
    <row r="19" spans="3:13" s="13" customFormat="1" ht="14.25" customHeight="1" x14ac:dyDescent="0.25">
      <c r="C19" s="54" t="s">
        <v>57</v>
      </c>
      <c r="D19" s="49" t="s">
        <v>46</v>
      </c>
      <c r="E19" s="50" t="s">
        <v>7</v>
      </c>
      <c r="F19" s="50" t="s">
        <v>9</v>
      </c>
      <c r="G19" s="50" t="s">
        <v>159</v>
      </c>
      <c r="H19" s="50" t="s">
        <v>110</v>
      </c>
      <c r="I19" s="55"/>
      <c r="J19" s="31">
        <v>213</v>
      </c>
      <c r="K19" s="56">
        <v>133585</v>
      </c>
      <c r="L19" s="74">
        <v>125644</v>
      </c>
      <c r="M19" s="74">
        <v>125644</v>
      </c>
    </row>
    <row r="20" spans="3:13" s="13" customFormat="1" ht="47.25" customHeight="1" x14ac:dyDescent="0.2">
      <c r="C20" s="61" t="s">
        <v>16</v>
      </c>
      <c r="D20" s="42" t="s">
        <v>46</v>
      </c>
      <c r="E20" s="42" t="s">
        <v>7</v>
      </c>
      <c r="F20" s="42" t="s">
        <v>17</v>
      </c>
      <c r="G20" s="42"/>
      <c r="H20" s="42"/>
      <c r="I20" s="58" t="e">
        <f>I21+#REF!+#REF!</f>
        <v>#REF!</v>
      </c>
      <c r="J20" s="38"/>
      <c r="K20" s="59">
        <v>1908867</v>
      </c>
      <c r="L20" s="89">
        <v>1697740</v>
      </c>
      <c r="M20" s="60">
        <v>1662098</v>
      </c>
    </row>
    <row r="21" spans="3:13" s="13" customFormat="1" ht="30" x14ac:dyDescent="0.25">
      <c r="C21" s="48" t="s">
        <v>51</v>
      </c>
      <c r="D21" s="49" t="s">
        <v>46</v>
      </c>
      <c r="E21" s="50" t="s">
        <v>7</v>
      </c>
      <c r="F21" s="50" t="s">
        <v>17</v>
      </c>
      <c r="G21" s="50" t="s">
        <v>156</v>
      </c>
      <c r="H21" s="50"/>
      <c r="I21" s="55" t="e">
        <f>I22</f>
        <v>#REF!</v>
      </c>
      <c r="J21" s="31"/>
      <c r="K21" s="59">
        <v>1908867</v>
      </c>
      <c r="L21" s="89">
        <v>1697740</v>
      </c>
      <c r="M21" s="60">
        <v>1662098</v>
      </c>
    </row>
    <row r="22" spans="3:13" s="13" customFormat="1" ht="18" customHeight="1" x14ac:dyDescent="0.25">
      <c r="C22" s="62" t="s">
        <v>71</v>
      </c>
      <c r="D22" s="50" t="s">
        <v>46</v>
      </c>
      <c r="E22" s="50" t="s">
        <v>7</v>
      </c>
      <c r="F22" s="50" t="s">
        <v>17</v>
      </c>
      <c r="G22" s="50" t="s">
        <v>157</v>
      </c>
      <c r="H22" s="50"/>
      <c r="I22" s="55" t="e">
        <f>I24+I33+I50</f>
        <v>#REF!</v>
      </c>
      <c r="J22" s="31"/>
      <c r="K22" s="59">
        <v>1908867</v>
      </c>
      <c r="L22" s="89">
        <v>1697740</v>
      </c>
      <c r="M22" s="60">
        <v>1662098</v>
      </c>
    </row>
    <row r="23" spans="3:13" s="13" customFormat="1" ht="29.25" customHeight="1" x14ac:dyDescent="0.25">
      <c r="C23" s="54" t="s">
        <v>70</v>
      </c>
      <c r="D23" s="50" t="s">
        <v>46</v>
      </c>
      <c r="E23" s="50" t="s">
        <v>7</v>
      </c>
      <c r="F23" s="50" t="s">
        <v>17</v>
      </c>
      <c r="G23" s="50" t="s">
        <v>106</v>
      </c>
      <c r="H23" s="50"/>
      <c r="I23" s="55"/>
      <c r="J23" s="31"/>
      <c r="K23" s="59">
        <v>1908867</v>
      </c>
      <c r="L23" s="89">
        <v>1697740</v>
      </c>
      <c r="M23" s="60">
        <v>1662098</v>
      </c>
    </row>
    <row r="24" spans="3:13" s="13" customFormat="1" ht="63.75" customHeight="1" x14ac:dyDescent="0.25">
      <c r="C24" s="54" t="s">
        <v>80</v>
      </c>
      <c r="D24" s="49" t="s">
        <v>46</v>
      </c>
      <c r="E24" s="50" t="s">
        <v>7</v>
      </c>
      <c r="F24" s="50" t="s">
        <v>17</v>
      </c>
      <c r="G24" s="50" t="s">
        <v>106</v>
      </c>
      <c r="H24" s="42" t="s">
        <v>11</v>
      </c>
      <c r="I24" s="55" t="e">
        <f>I25</f>
        <v>#REF!</v>
      </c>
      <c r="J24" s="31"/>
      <c r="K24" s="59">
        <v>1560857</v>
      </c>
      <c r="L24" s="89">
        <v>1324340</v>
      </c>
      <c r="M24" s="60">
        <v>1288698</v>
      </c>
    </row>
    <row r="25" spans="3:13" s="13" customFormat="1" ht="33" customHeight="1" x14ac:dyDescent="0.25">
      <c r="C25" s="54" t="s">
        <v>12</v>
      </c>
      <c r="D25" s="49" t="s">
        <v>46</v>
      </c>
      <c r="E25" s="50" t="s">
        <v>7</v>
      </c>
      <c r="F25" s="50" t="s">
        <v>17</v>
      </c>
      <c r="G25" s="50" t="s">
        <v>106</v>
      </c>
      <c r="H25" s="50" t="s">
        <v>13</v>
      </c>
      <c r="I25" s="55" t="e">
        <f>#REF!+#REF!</f>
        <v>#REF!</v>
      </c>
      <c r="J25" s="31"/>
      <c r="K25" s="56">
        <v>1560857</v>
      </c>
      <c r="L25" s="74">
        <v>1324340</v>
      </c>
      <c r="M25" s="57">
        <v>1288698</v>
      </c>
    </row>
    <row r="26" spans="3:13" s="13" customFormat="1" ht="15" customHeight="1" x14ac:dyDescent="0.25">
      <c r="C26" s="54" t="s">
        <v>58</v>
      </c>
      <c r="D26" s="49" t="s">
        <v>46</v>
      </c>
      <c r="E26" s="50" t="s">
        <v>7</v>
      </c>
      <c r="F26" s="50" t="s">
        <v>17</v>
      </c>
      <c r="G26" s="50" t="s">
        <v>106</v>
      </c>
      <c r="H26" s="42" t="s">
        <v>15</v>
      </c>
      <c r="I26" s="55"/>
      <c r="J26" s="31">
        <v>200</v>
      </c>
      <c r="K26" s="56">
        <v>1198815</v>
      </c>
      <c r="L26" s="74">
        <v>1017160</v>
      </c>
      <c r="M26" s="74">
        <v>1017160</v>
      </c>
    </row>
    <row r="27" spans="3:13" s="13" customFormat="1" ht="17.25" customHeight="1" x14ac:dyDescent="0.25">
      <c r="C27" s="54" t="s">
        <v>111</v>
      </c>
      <c r="D27" s="49" t="s">
        <v>46</v>
      </c>
      <c r="E27" s="50" t="s">
        <v>7</v>
      </c>
      <c r="F27" s="50" t="s">
        <v>17</v>
      </c>
      <c r="G27" s="50" t="s">
        <v>106</v>
      </c>
      <c r="H27" s="50" t="s">
        <v>15</v>
      </c>
      <c r="I27" s="55"/>
      <c r="J27" s="31">
        <v>210</v>
      </c>
      <c r="K27" s="56">
        <v>1198815</v>
      </c>
      <c r="L27" s="74">
        <v>1017160</v>
      </c>
      <c r="M27" s="74">
        <v>1017160</v>
      </c>
    </row>
    <row r="28" spans="3:13" s="13" customFormat="1" ht="15.75" customHeight="1" x14ac:dyDescent="0.25">
      <c r="C28" s="54" t="s">
        <v>56</v>
      </c>
      <c r="D28" s="49" t="s">
        <v>46</v>
      </c>
      <c r="E28" s="50" t="s">
        <v>7</v>
      </c>
      <c r="F28" s="50" t="s">
        <v>17</v>
      </c>
      <c r="G28" s="50" t="s">
        <v>106</v>
      </c>
      <c r="H28" s="50" t="s">
        <v>15</v>
      </c>
      <c r="I28" s="55"/>
      <c r="J28" s="31">
        <v>211</v>
      </c>
      <c r="K28" s="56">
        <v>1198815</v>
      </c>
      <c r="L28" s="74">
        <v>1017160</v>
      </c>
      <c r="M28" s="74">
        <v>1017160</v>
      </c>
    </row>
    <row r="29" spans="3:13" s="13" customFormat="1" ht="15.75" customHeight="1" x14ac:dyDescent="0.25">
      <c r="C29" s="54" t="e">
        <f>#REF!</f>
        <v>#REF!</v>
      </c>
      <c r="D29" s="49" t="str">
        <f t="shared" ref="D29:I29" si="0">D30</f>
        <v>001</v>
      </c>
      <c r="E29" s="50" t="str">
        <f t="shared" si="0"/>
        <v>01</v>
      </c>
      <c r="F29" s="50" t="str">
        <f t="shared" si="0"/>
        <v>04</v>
      </c>
      <c r="G29" s="50" t="str">
        <f t="shared" si="0"/>
        <v>73100С1402</v>
      </c>
      <c r="H29" s="50" t="str">
        <f t="shared" si="0"/>
        <v>121</v>
      </c>
      <c r="I29" s="55">
        <f t="shared" si="0"/>
        <v>0</v>
      </c>
      <c r="J29" s="31">
        <v>260</v>
      </c>
      <c r="K29" s="56"/>
      <c r="L29" s="74"/>
      <c r="M29" s="57"/>
    </row>
    <row r="30" spans="3:13" s="13" customFormat="1" ht="33.75" customHeight="1" x14ac:dyDescent="0.25">
      <c r="C30" s="54" t="e">
        <f>#REF!</f>
        <v>#REF!</v>
      </c>
      <c r="D30" s="49" t="str">
        <f t="shared" ref="D30:H30" si="1">D28</f>
        <v>001</v>
      </c>
      <c r="E30" s="50" t="str">
        <f t="shared" si="1"/>
        <v>01</v>
      </c>
      <c r="F30" s="50" t="str">
        <f t="shared" si="1"/>
        <v>04</v>
      </c>
      <c r="G30" s="50" t="str">
        <f t="shared" si="1"/>
        <v>73100С1402</v>
      </c>
      <c r="H30" s="50" t="str">
        <f t="shared" si="1"/>
        <v>121</v>
      </c>
      <c r="I30" s="55"/>
      <c r="J30" s="31">
        <v>266</v>
      </c>
      <c r="K30" s="56"/>
      <c r="L30" s="74"/>
      <c r="M30" s="57"/>
    </row>
    <row r="31" spans="3:13" s="13" customFormat="1" ht="27.75" customHeight="1" x14ac:dyDescent="0.25">
      <c r="C31" s="54" t="s">
        <v>58</v>
      </c>
      <c r="D31" s="49" t="s">
        <v>46</v>
      </c>
      <c r="E31" s="50" t="s">
        <v>7</v>
      </c>
      <c r="F31" s="50" t="s">
        <v>17</v>
      </c>
      <c r="G31" s="50" t="s">
        <v>106</v>
      </c>
      <c r="H31" s="42" t="s">
        <v>110</v>
      </c>
      <c r="I31" s="55"/>
      <c r="J31" s="31">
        <v>200</v>
      </c>
      <c r="K31" s="56">
        <v>362042</v>
      </c>
      <c r="L31" s="74">
        <v>307180</v>
      </c>
      <c r="M31" s="57">
        <v>271538</v>
      </c>
    </row>
    <row r="32" spans="3:13" s="13" customFormat="1" ht="19.5" customHeight="1" x14ac:dyDescent="0.25">
      <c r="C32" s="54" t="s">
        <v>57</v>
      </c>
      <c r="D32" s="49" t="s">
        <v>46</v>
      </c>
      <c r="E32" s="50" t="s">
        <v>7</v>
      </c>
      <c r="F32" s="50" t="s">
        <v>17</v>
      </c>
      <c r="G32" s="50" t="s">
        <v>106</v>
      </c>
      <c r="H32" s="50" t="s">
        <v>110</v>
      </c>
      <c r="I32" s="55"/>
      <c r="J32" s="31">
        <v>213</v>
      </c>
      <c r="K32" s="56">
        <v>362042</v>
      </c>
      <c r="L32" s="74">
        <v>307180</v>
      </c>
      <c r="M32" s="57">
        <v>271538</v>
      </c>
    </row>
    <row r="33" spans="3:13" s="13" customFormat="1" ht="42" customHeight="1" x14ac:dyDescent="0.25">
      <c r="C33" s="54" t="s">
        <v>81</v>
      </c>
      <c r="D33" s="49" t="s">
        <v>46</v>
      </c>
      <c r="E33" s="50" t="s">
        <v>7</v>
      </c>
      <c r="F33" s="50" t="s">
        <v>17</v>
      </c>
      <c r="G33" s="50" t="s">
        <v>106</v>
      </c>
      <c r="H33" s="42" t="s">
        <v>18</v>
      </c>
      <c r="I33" s="55" t="e">
        <f>I34</f>
        <v>#REF!</v>
      </c>
      <c r="J33" s="31"/>
      <c r="K33" s="59">
        <v>342010</v>
      </c>
      <c r="L33" s="89">
        <v>201400</v>
      </c>
      <c r="M33" s="60">
        <v>201400</v>
      </c>
    </row>
    <row r="34" spans="3:13" s="13" customFormat="1" ht="28.5" customHeight="1" x14ac:dyDescent="0.25">
      <c r="C34" s="54" t="s">
        <v>19</v>
      </c>
      <c r="D34" s="49" t="s">
        <v>46</v>
      </c>
      <c r="E34" s="50" t="s">
        <v>7</v>
      </c>
      <c r="F34" s="50" t="s">
        <v>17</v>
      </c>
      <c r="G34" s="50" t="s">
        <v>106</v>
      </c>
      <c r="H34" s="50" t="s">
        <v>20</v>
      </c>
      <c r="I34" s="55" t="e">
        <f>#REF!+I44</f>
        <v>#REF!</v>
      </c>
      <c r="J34" s="31"/>
      <c r="K34" s="124">
        <v>253576</v>
      </c>
      <c r="L34" s="129">
        <v>201400</v>
      </c>
      <c r="M34" s="125">
        <v>201400</v>
      </c>
    </row>
    <row r="35" spans="3:13" s="13" customFormat="1" ht="33.75" customHeight="1" x14ac:dyDescent="0.25">
      <c r="C35" s="54" t="s">
        <v>48</v>
      </c>
      <c r="D35" s="49" t="s">
        <v>46</v>
      </c>
      <c r="E35" s="50" t="s">
        <v>7</v>
      </c>
      <c r="F35" s="50" t="s">
        <v>17</v>
      </c>
      <c r="G35" s="50" t="s">
        <v>106</v>
      </c>
      <c r="H35" s="42" t="s">
        <v>47</v>
      </c>
      <c r="I35" s="58"/>
      <c r="J35" s="38"/>
      <c r="K35" s="59">
        <v>151787</v>
      </c>
      <c r="L35" s="89">
        <v>152000</v>
      </c>
      <c r="M35" s="89">
        <v>152000</v>
      </c>
    </row>
    <row r="36" spans="3:13" s="13" customFormat="1" ht="21" customHeight="1" x14ac:dyDescent="0.25">
      <c r="C36" s="54" t="s">
        <v>58</v>
      </c>
      <c r="D36" s="49" t="s">
        <v>46</v>
      </c>
      <c r="E36" s="50" t="s">
        <v>7</v>
      </c>
      <c r="F36" s="50" t="s">
        <v>17</v>
      </c>
      <c r="G36" s="50" t="s">
        <v>106</v>
      </c>
      <c r="H36" s="50" t="s">
        <v>47</v>
      </c>
      <c r="I36" s="55"/>
      <c r="J36" s="31">
        <v>200</v>
      </c>
      <c r="K36" s="59">
        <v>146787</v>
      </c>
      <c r="L36" s="89">
        <v>147000</v>
      </c>
      <c r="M36" s="89">
        <v>147000</v>
      </c>
    </row>
    <row r="37" spans="3:13" s="13" customFormat="1" ht="18.75" customHeight="1" x14ac:dyDescent="0.25">
      <c r="C37" s="54" t="s">
        <v>59</v>
      </c>
      <c r="D37" s="49" t="s">
        <v>46</v>
      </c>
      <c r="E37" s="50" t="s">
        <v>7</v>
      </c>
      <c r="F37" s="50" t="s">
        <v>17</v>
      </c>
      <c r="G37" s="50" t="s">
        <v>106</v>
      </c>
      <c r="H37" s="50" t="s">
        <v>47</v>
      </c>
      <c r="I37" s="55"/>
      <c r="J37" s="31">
        <v>220</v>
      </c>
      <c r="K37" s="124">
        <v>146787</v>
      </c>
      <c r="L37" s="129">
        <v>147000</v>
      </c>
      <c r="M37" s="129">
        <v>147000</v>
      </c>
    </row>
    <row r="38" spans="3:13" s="13" customFormat="1" ht="19.5" customHeight="1" x14ac:dyDescent="0.25">
      <c r="C38" s="54" t="s">
        <v>60</v>
      </c>
      <c r="D38" s="49" t="s">
        <v>46</v>
      </c>
      <c r="E38" s="50" t="s">
        <v>7</v>
      </c>
      <c r="F38" s="50" t="s">
        <v>17</v>
      </c>
      <c r="G38" s="50" t="s">
        <v>106</v>
      </c>
      <c r="H38" s="50" t="s">
        <v>47</v>
      </c>
      <c r="I38" s="55"/>
      <c r="J38" s="31">
        <v>221</v>
      </c>
      <c r="K38" s="56">
        <v>77880</v>
      </c>
      <c r="L38" s="74">
        <v>77880</v>
      </c>
      <c r="M38" s="74">
        <v>77880</v>
      </c>
    </row>
    <row r="39" spans="3:13" s="13" customFormat="1" ht="15" x14ac:dyDescent="0.25">
      <c r="C39" s="54" t="s">
        <v>61</v>
      </c>
      <c r="D39" s="49" t="s">
        <v>46</v>
      </c>
      <c r="E39" s="50" t="s">
        <v>7</v>
      </c>
      <c r="F39" s="50" t="s">
        <v>17</v>
      </c>
      <c r="G39" s="50" t="s">
        <v>106</v>
      </c>
      <c r="H39" s="50" t="s">
        <v>47</v>
      </c>
      <c r="I39" s="55"/>
      <c r="J39" s="31">
        <v>225</v>
      </c>
      <c r="K39" s="56">
        <v>5000</v>
      </c>
      <c r="L39" s="74">
        <v>3000</v>
      </c>
      <c r="M39" s="74">
        <v>3000</v>
      </c>
    </row>
    <row r="40" spans="3:13" s="13" customFormat="1" ht="15" x14ac:dyDescent="0.25">
      <c r="C40" s="54" t="s">
        <v>62</v>
      </c>
      <c r="D40" s="49" t="s">
        <v>46</v>
      </c>
      <c r="E40" s="50" t="s">
        <v>7</v>
      </c>
      <c r="F40" s="50" t="s">
        <v>17</v>
      </c>
      <c r="G40" s="50" t="s">
        <v>106</v>
      </c>
      <c r="H40" s="50" t="s">
        <v>47</v>
      </c>
      <c r="I40" s="55"/>
      <c r="J40" s="31">
        <v>226</v>
      </c>
      <c r="K40" s="56">
        <v>63907</v>
      </c>
      <c r="L40" s="74">
        <v>66120</v>
      </c>
      <c r="M40" s="74">
        <v>66120</v>
      </c>
    </row>
    <row r="41" spans="3:13" s="13" customFormat="1" ht="22.5" customHeight="1" x14ac:dyDescent="0.25">
      <c r="C41" s="54" t="s">
        <v>135</v>
      </c>
      <c r="D41" s="49" t="s">
        <v>46</v>
      </c>
      <c r="E41" s="50" t="s">
        <v>7</v>
      </c>
      <c r="F41" s="50" t="s">
        <v>17</v>
      </c>
      <c r="G41" s="50" t="s">
        <v>106</v>
      </c>
      <c r="H41" s="50" t="s">
        <v>47</v>
      </c>
      <c r="I41" s="55"/>
      <c r="J41" s="31">
        <v>300</v>
      </c>
      <c r="K41" s="56">
        <v>5000</v>
      </c>
      <c r="L41" s="56">
        <v>5000</v>
      </c>
      <c r="M41" s="56">
        <v>5000</v>
      </c>
    </row>
    <row r="42" spans="3:13" s="13" customFormat="1" ht="22.5" customHeight="1" x14ac:dyDescent="0.25">
      <c r="C42" s="54" t="s">
        <v>63</v>
      </c>
      <c r="D42" s="49" t="s">
        <v>46</v>
      </c>
      <c r="E42" s="50" t="s">
        <v>7</v>
      </c>
      <c r="F42" s="50" t="s">
        <v>17</v>
      </c>
      <c r="G42" s="50" t="s">
        <v>106</v>
      </c>
      <c r="H42" s="50" t="s">
        <v>47</v>
      </c>
      <c r="I42" s="55"/>
      <c r="J42" s="31">
        <v>340</v>
      </c>
      <c r="K42" s="56">
        <v>5000</v>
      </c>
      <c r="L42" s="56">
        <v>5000</v>
      </c>
      <c r="M42" s="56">
        <v>5000</v>
      </c>
    </row>
    <row r="43" spans="3:13" s="13" customFormat="1" ht="30" x14ac:dyDescent="0.25">
      <c r="C43" s="54" t="s">
        <v>162</v>
      </c>
      <c r="D43" s="49" t="s">
        <v>46</v>
      </c>
      <c r="E43" s="50" t="s">
        <v>7</v>
      </c>
      <c r="F43" s="50" t="s">
        <v>17</v>
      </c>
      <c r="G43" s="50" t="s">
        <v>106</v>
      </c>
      <c r="H43" s="50" t="s">
        <v>47</v>
      </c>
      <c r="I43" s="55"/>
      <c r="J43" s="31">
        <v>346</v>
      </c>
      <c r="K43" s="56">
        <v>5000</v>
      </c>
      <c r="L43" s="56">
        <v>5000</v>
      </c>
      <c r="M43" s="56">
        <v>5000</v>
      </c>
    </row>
    <row r="44" spans="3:13" s="13" customFormat="1" ht="35.25" customHeight="1" x14ac:dyDescent="0.25">
      <c r="C44" s="54" t="s">
        <v>21</v>
      </c>
      <c r="D44" s="49" t="s">
        <v>46</v>
      </c>
      <c r="E44" s="50" t="s">
        <v>7</v>
      </c>
      <c r="F44" s="50" t="s">
        <v>17</v>
      </c>
      <c r="G44" s="50" t="s">
        <v>106</v>
      </c>
      <c r="H44" s="42" t="s">
        <v>22</v>
      </c>
      <c r="I44" s="55" t="e">
        <f>#REF!</f>
        <v>#REF!</v>
      </c>
      <c r="J44" s="31"/>
      <c r="K44" s="59">
        <v>190223</v>
      </c>
      <c r="L44" s="89">
        <v>215400</v>
      </c>
      <c r="M44" s="89">
        <v>215400</v>
      </c>
    </row>
    <row r="45" spans="3:13" s="13" customFormat="1" ht="15" x14ac:dyDescent="0.25">
      <c r="C45" s="54" t="s">
        <v>136</v>
      </c>
      <c r="D45" s="49" t="s">
        <v>46</v>
      </c>
      <c r="E45" s="50" t="s">
        <v>7</v>
      </c>
      <c r="F45" s="50" t="s">
        <v>17</v>
      </c>
      <c r="G45" s="50" t="s">
        <v>106</v>
      </c>
      <c r="H45" s="50" t="s">
        <v>22</v>
      </c>
      <c r="I45" s="55"/>
      <c r="J45" s="31">
        <v>226</v>
      </c>
      <c r="K45" s="56"/>
      <c r="L45" s="74"/>
      <c r="M45" s="74"/>
    </row>
    <row r="46" spans="3:13" s="13" customFormat="1" ht="15" x14ac:dyDescent="0.25">
      <c r="C46" s="54" t="s">
        <v>135</v>
      </c>
      <c r="D46" s="49" t="s">
        <v>46</v>
      </c>
      <c r="E46" s="50" t="s">
        <v>7</v>
      </c>
      <c r="F46" s="50" t="s">
        <v>17</v>
      </c>
      <c r="G46" s="50" t="s">
        <v>106</v>
      </c>
      <c r="H46" s="50" t="s">
        <v>22</v>
      </c>
      <c r="I46" s="55"/>
      <c r="J46" s="31">
        <v>300</v>
      </c>
      <c r="K46" s="56">
        <v>190223</v>
      </c>
      <c r="L46" s="74">
        <v>215400</v>
      </c>
      <c r="M46" s="74">
        <v>215400</v>
      </c>
    </row>
    <row r="47" spans="3:13" s="13" customFormat="1" ht="15" x14ac:dyDescent="0.25">
      <c r="C47" s="54" t="s">
        <v>63</v>
      </c>
      <c r="D47" s="49" t="s">
        <v>46</v>
      </c>
      <c r="E47" s="50" t="s">
        <v>7</v>
      </c>
      <c r="F47" s="50" t="s">
        <v>17</v>
      </c>
      <c r="G47" s="50" t="s">
        <v>106</v>
      </c>
      <c r="H47" s="50" t="s">
        <v>22</v>
      </c>
      <c r="I47" s="55"/>
      <c r="J47" s="31">
        <v>340</v>
      </c>
      <c r="K47" s="56">
        <v>190223</v>
      </c>
      <c r="L47" s="74">
        <v>215400</v>
      </c>
      <c r="M47" s="74">
        <v>215400</v>
      </c>
    </row>
    <row r="48" spans="3:13" s="13" customFormat="1" ht="40.5" customHeight="1" x14ac:dyDescent="0.25">
      <c r="C48" s="54" t="s">
        <v>134</v>
      </c>
      <c r="D48" s="49" t="s">
        <v>46</v>
      </c>
      <c r="E48" s="50" t="s">
        <v>7</v>
      </c>
      <c r="F48" s="50" t="s">
        <v>17</v>
      </c>
      <c r="G48" s="50" t="s">
        <v>106</v>
      </c>
      <c r="H48" s="50" t="s">
        <v>22</v>
      </c>
      <c r="I48" s="55"/>
      <c r="J48" s="31">
        <v>343</v>
      </c>
      <c r="K48" s="56">
        <v>150000</v>
      </c>
      <c r="L48" s="74">
        <v>150000</v>
      </c>
      <c r="M48" s="74">
        <v>150000</v>
      </c>
    </row>
    <row r="49" spans="3:29" s="13" customFormat="1" ht="35.25" customHeight="1" x14ac:dyDescent="0.25">
      <c r="C49" s="54" t="s">
        <v>162</v>
      </c>
      <c r="D49" s="49" t="s">
        <v>46</v>
      </c>
      <c r="E49" s="50" t="s">
        <v>7</v>
      </c>
      <c r="F49" s="50" t="s">
        <v>17</v>
      </c>
      <c r="G49" s="50" t="s">
        <v>106</v>
      </c>
      <c r="H49" s="50" t="s">
        <v>22</v>
      </c>
      <c r="I49" s="55"/>
      <c r="J49" s="31">
        <v>346</v>
      </c>
      <c r="K49" s="56">
        <v>40223</v>
      </c>
      <c r="L49" s="74">
        <v>65400</v>
      </c>
      <c r="M49" s="74">
        <v>65400</v>
      </c>
    </row>
    <row r="50" spans="3:29" s="13" customFormat="1" ht="29.25" customHeight="1" x14ac:dyDescent="0.25">
      <c r="C50" s="63" t="s">
        <v>23</v>
      </c>
      <c r="D50" s="49" t="s">
        <v>46</v>
      </c>
      <c r="E50" s="50" t="s">
        <v>7</v>
      </c>
      <c r="F50" s="50" t="s">
        <v>17</v>
      </c>
      <c r="G50" s="50" t="s">
        <v>106</v>
      </c>
      <c r="H50" s="42" t="s">
        <v>24</v>
      </c>
      <c r="I50" s="55" t="e">
        <f>#REF!+I51+#REF!</f>
        <v>#REF!</v>
      </c>
      <c r="J50" s="31"/>
      <c r="K50" s="59">
        <v>6000</v>
      </c>
      <c r="L50" s="59">
        <v>6000</v>
      </c>
      <c r="M50" s="59">
        <v>6000</v>
      </c>
    </row>
    <row r="51" spans="3:29" s="13" customFormat="1" ht="24.75" customHeight="1" x14ac:dyDescent="0.25">
      <c r="C51" s="63" t="s">
        <v>50</v>
      </c>
      <c r="D51" s="49" t="s">
        <v>46</v>
      </c>
      <c r="E51" s="50" t="s">
        <v>7</v>
      </c>
      <c r="F51" s="50" t="s">
        <v>17</v>
      </c>
      <c r="G51" s="50" t="s">
        <v>106</v>
      </c>
      <c r="H51" s="50" t="s">
        <v>25</v>
      </c>
      <c r="I51" s="55" t="e">
        <f>I52+I56</f>
        <v>#REF!</v>
      </c>
      <c r="J51" s="31"/>
      <c r="K51" s="56">
        <v>6000</v>
      </c>
      <c r="L51" s="56">
        <v>6000</v>
      </c>
      <c r="M51" s="56">
        <v>6000</v>
      </c>
    </row>
    <row r="52" spans="3:29" s="13" customFormat="1" ht="45.75" customHeight="1" x14ac:dyDescent="0.25">
      <c r="C52" s="63" t="s">
        <v>26</v>
      </c>
      <c r="D52" s="49" t="s">
        <v>46</v>
      </c>
      <c r="E52" s="50" t="s">
        <v>7</v>
      </c>
      <c r="F52" s="50" t="s">
        <v>17</v>
      </c>
      <c r="G52" s="50" t="s">
        <v>106</v>
      </c>
      <c r="H52" s="50" t="s">
        <v>27</v>
      </c>
      <c r="I52" s="55" t="e">
        <f>#REF!</f>
        <v>#REF!</v>
      </c>
      <c r="J52" s="31"/>
      <c r="K52" s="56">
        <v>1000</v>
      </c>
      <c r="L52" s="56">
        <v>1000</v>
      </c>
      <c r="M52" s="56">
        <v>1000</v>
      </c>
    </row>
    <row r="53" spans="3:29" s="13" customFormat="1" ht="33" customHeight="1" x14ac:dyDescent="0.25">
      <c r="C53" s="63" t="s">
        <v>58</v>
      </c>
      <c r="D53" s="49" t="s">
        <v>46</v>
      </c>
      <c r="E53" s="50" t="s">
        <v>7</v>
      </c>
      <c r="F53" s="50" t="s">
        <v>17</v>
      </c>
      <c r="G53" s="50" t="s">
        <v>106</v>
      </c>
      <c r="H53" s="50" t="s">
        <v>27</v>
      </c>
      <c r="I53" s="55"/>
      <c r="J53" s="31">
        <v>200</v>
      </c>
      <c r="K53" s="56">
        <v>1000</v>
      </c>
      <c r="L53" s="56">
        <v>1000</v>
      </c>
      <c r="M53" s="56">
        <v>1000</v>
      </c>
    </row>
    <row r="54" spans="3:29" s="13" customFormat="1" ht="33.75" customHeight="1" x14ac:dyDescent="0.25">
      <c r="C54" s="63" t="s">
        <v>65</v>
      </c>
      <c r="D54" s="49" t="s">
        <v>46</v>
      </c>
      <c r="E54" s="50" t="s">
        <v>7</v>
      </c>
      <c r="F54" s="50" t="s">
        <v>17</v>
      </c>
      <c r="G54" s="50" t="s">
        <v>106</v>
      </c>
      <c r="H54" s="50" t="s">
        <v>27</v>
      </c>
      <c r="I54" s="55"/>
      <c r="J54" s="31">
        <v>290</v>
      </c>
      <c r="K54" s="56">
        <v>1000</v>
      </c>
      <c r="L54" s="56">
        <v>1000</v>
      </c>
      <c r="M54" s="56">
        <v>1000</v>
      </c>
    </row>
    <row r="55" spans="3:29" s="13" customFormat="1" ht="30.75" customHeight="1" x14ac:dyDescent="0.25">
      <c r="C55" s="63" t="s">
        <v>137</v>
      </c>
      <c r="D55" s="49" t="s">
        <v>46</v>
      </c>
      <c r="E55" s="50" t="s">
        <v>7</v>
      </c>
      <c r="F55" s="50" t="s">
        <v>17</v>
      </c>
      <c r="G55" s="50" t="s">
        <v>106</v>
      </c>
      <c r="H55" s="50" t="s">
        <v>27</v>
      </c>
      <c r="I55" s="55"/>
      <c r="J55" s="31">
        <v>291</v>
      </c>
      <c r="K55" s="56">
        <v>1000</v>
      </c>
      <c r="L55" s="56">
        <v>1000</v>
      </c>
      <c r="M55" s="56">
        <v>1000</v>
      </c>
    </row>
    <row r="56" spans="3:29" s="13" customFormat="1" ht="30" customHeight="1" x14ac:dyDescent="0.25">
      <c r="C56" s="63" t="s">
        <v>49</v>
      </c>
      <c r="D56" s="49" t="s">
        <v>46</v>
      </c>
      <c r="E56" s="50" t="s">
        <v>7</v>
      </c>
      <c r="F56" s="50" t="s">
        <v>17</v>
      </c>
      <c r="G56" s="50" t="s">
        <v>106</v>
      </c>
      <c r="H56" s="50" t="s">
        <v>28</v>
      </c>
      <c r="I56" s="55" t="e">
        <f>#REF!</f>
        <v>#REF!</v>
      </c>
      <c r="J56" s="31"/>
      <c r="K56" s="56">
        <v>4000</v>
      </c>
      <c r="L56" s="56">
        <v>4000</v>
      </c>
      <c r="M56" s="56">
        <v>4000</v>
      </c>
    </row>
    <row r="57" spans="3:29" s="13" customFormat="1" ht="31.5" customHeight="1" x14ac:dyDescent="0.25">
      <c r="C57" s="63" t="s">
        <v>58</v>
      </c>
      <c r="D57" s="49" t="s">
        <v>46</v>
      </c>
      <c r="E57" s="50" t="s">
        <v>7</v>
      </c>
      <c r="F57" s="50" t="s">
        <v>17</v>
      </c>
      <c r="G57" s="50" t="s">
        <v>106</v>
      </c>
      <c r="H57" s="50" t="s">
        <v>28</v>
      </c>
      <c r="I57" s="55"/>
      <c r="J57" s="31">
        <v>200</v>
      </c>
      <c r="K57" s="56">
        <v>4000</v>
      </c>
      <c r="L57" s="56">
        <v>4000</v>
      </c>
      <c r="M57" s="56">
        <v>4000</v>
      </c>
    </row>
    <row r="58" spans="3:29" s="13" customFormat="1" ht="26.25" customHeight="1" x14ac:dyDescent="0.25">
      <c r="C58" s="63" t="s">
        <v>65</v>
      </c>
      <c r="D58" s="49" t="s">
        <v>46</v>
      </c>
      <c r="E58" s="50" t="s">
        <v>7</v>
      </c>
      <c r="F58" s="50" t="s">
        <v>17</v>
      </c>
      <c r="G58" s="50" t="s">
        <v>106</v>
      </c>
      <c r="H58" s="50" t="s">
        <v>28</v>
      </c>
      <c r="I58" s="55"/>
      <c r="J58" s="31">
        <v>290</v>
      </c>
      <c r="K58" s="56">
        <v>4000</v>
      </c>
      <c r="L58" s="56">
        <v>4000</v>
      </c>
      <c r="M58" s="56">
        <v>4000</v>
      </c>
    </row>
    <row r="59" spans="3:29" s="13" customFormat="1" ht="27" customHeight="1" x14ac:dyDescent="0.25">
      <c r="C59" s="63" t="s">
        <v>137</v>
      </c>
      <c r="D59" s="49" t="s">
        <v>46</v>
      </c>
      <c r="E59" s="50" t="s">
        <v>7</v>
      </c>
      <c r="F59" s="50" t="s">
        <v>17</v>
      </c>
      <c r="G59" s="50" t="s">
        <v>106</v>
      </c>
      <c r="H59" s="50" t="s">
        <v>28</v>
      </c>
      <c r="I59" s="55"/>
      <c r="J59" s="31">
        <v>291</v>
      </c>
      <c r="K59" s="56">
        <v>4000</v>
      </c>
      <c r="L59" s="56">
        <v>4000</v>
      </c>
      <c r="M59" s="56">
        <v>4000</v>
      </c>
    </row>
    <row r="60" spans="3:29" s="13" customFormat="1" ht="27" customHeight="1" x14ac:dyDescent="0.25">
      <c r="C60" s="63" t="s">
        <v>112</v>
      </c>
      <c r="D60" s="49" t="s">
        <v>46</v>
      </c>
      <c r="E60" s="50" t="s">
        <v>7</v>
      </c>
      <c r="F60" s="50" t="s">
        <v>17</v>
      </c>
      <c r="G60" s="50" t="s">
        <v>106</v>
      </c>
      <c r="H60" s="50" t="s">
        <v>108</v>
      </c>
      <c r="I60" s="55" t="e">
        <f>#REF!</f>
        <v>#REF!</v>
      </c>
      <c r="J60" s="31"/>
      <c r="K60" s="56">
        <v>1000</v>
      </c>
      <c r="L60" s="56">
        <v>1000</v>
      </c>
      <c r="M60" s="56">
        <v>1000</v>
      </c>
      <c r="S60" s="82"/>
      <c r="T60" s="149"/>
      <c r="U60" s="83"/>
      <c r="V60" s="83"/>
      <c r="W60" s="83"/>
      <c r="X60" s="83"/>
      <c r="Y60" s="84"/>
      <c r="Z60" s="85"/>
      <c r="AA60" s="84"/>
      <c r="AB60" s="84"/>
      <c r="AC60" s="84"/>
    </row>
    <row r="61" spans="3:29" s="13" customFormat="1" ht="27" customHeight="1" x14ac:dyDescent="0.25">
      <c r="C61" s="63" t="s">
        <v>58</v>
      </c>
      <c r="D61" s="49" t="s">
        <v>46</v>
      </c>
      <c r="E61" s="50" t="s">
        <v>7</v>
      </c>
      <c r="F61" s="50" t="s">
        <v>17</v>
      </c>
      <c r="G61" s="50" t="s">
        <v>106</v>
      </c>
      <c r="H61" s="50" t="s">
        <v>108</v>
      </c>
      <c r="I61" s="55"/>
      <c r="J61" s="31">
        <v>200</v>
      </c>
      <c r="K61" s="56">
        <v>1000</v>
      </c>
      <c r="L61" s="56">
        <v>1000</v>
      </c>
      <c r="M61" s="56">
        <v>1000</v>
      </c>
      <c r="S61" s="82"/>
      <c r="T61" s="149"/>
      <c r="U61" s="83"/>
      <c r="V61" s="83"/>
      <c r="W61" s="83"/>
      <c r="X61" s="83"/>
      <c r="Y61" s="84"/>
      <c r="Z61" s="85"/>
      <c r="AA61" s="84"/>
      <c r="AB61" s="84"/>
      <c r="AC61" s="84"/>
    </row>
    <row r="62" spans="3:29" s="13" customFormat="1" ht="27" customHeight="1" x14ac:dyDescent="0.25">
      <c r="C62" s="64" t="s">
        <v>65</v>
      </c>
      <c r="D62" s="65" t="s">
        <v>46</v>
      </c>
      <c r="E62" s="66" t="s">
        <v>7</v>
      </c>
      <c r="F62" s="66" t="s">
        <v>17</v>
      </c>
      <c r="G62" s="66" t="s">
        <v>106</v>
      </c>
      <c r="H62" s="66" t="s">
        <v>108</v>
      </c>
      <c r="I62" s="67"/>
      <c r="J62" s="68">
        <v>290</v>
      </c>
      <c r="K62" s="69">
        <v>1000</v>
      </c>
      <c r="L62" s="69">
        <v>1000</v>
      </c>
      <c r="M62" s="69">
        <v>1000</v>
      </c>
      <c r="S62" s="82"/>
      <c r="T62" s="149"/>
      <c r="U62" s="83"/>
      <c r="V62" s="83"/>
      <c r="W62" s="83"/>
      <c r="X62" s="83"/>
      <c r="Y62" s="84"/>
      <c r="Z62" s="85"/>
      <c r="AA62" s="84"/>
      <c r="AB62" s="84"/>
      <c r="AC62" s="84"/>
    </row>
    <row r="63" spans="3:29" s="13" customFormat="1" ht="27" customHeight="1" x14ac:dyDescent="0.25">
      <c r="C63" s="70" t="s">
        <v>138</v>
      </c>
      <c r="D63" s="71" t="s">
        <v>46</v>
      </c>
      <c r="E63" s="72" t="s">
        <v>7</v>
      </c>
      <c r="F63" s="72" t="s">
        <v>17</v>
      </c>
      <c r="G63" s="72" t="s">
        <v>106</v>
      </c>
      <c r="H63" s="72" t="s">
        <v>108</v>
      </c>
      <c r="I63" s="57"/>
      <c r="J63" s="73">
        <v>292</v>
      </c>
      <c r="K63" s="74">
        <v>1000</v>
      </c>
      <c r="L63" s="74">
        <v>1000</v>
      </c>
      <c r="M63" s="74">
        <v>1000</v>
      </c>
      <c r="S63" s="82"/>
      <c r="T63" s="149"/>
      <c r="U63" s="83"/>
      <c r="V63" s="83"/>
      <c r="W63" s="83"/>
      <c r="X63" s="83"/>
      <c r="Y63" s="84"/>
      <c r="Z63" s="85"/>
      <c r="AA63" s="84"/>
      <c r="AB63" s="84"/>
      <c r="AC63" s="84"/>
    </row>
    <row r="64" spans="3:29" s="13" customFormat="1" ht="32.25" customHeight="1" x14ac:dyDescent="0.25">
      <c r="C64" s="75" t="s">
        <v>29</v>
      </c>
      <c r="D64" s="76" t="s">
        <v>46</v>
      </c>
      <c r="E64" s="76" t="s">
        <v>7</v>
      </c>
      <c r="F64" s="76" t="s">
        <v>30</v>
      </c>
      <c r="G64" s="76"/>
      <c r="H64" s="76"/>
      <c r="I64" s="77" t="e">
        <f>I65</f>
        <v>#REF!</v>
      </c>
      <c r="J64" s="78"/>
      <c r="K64" s="79">
        <v>10000</v>
      </c>
      <c r="L64" s="79">
        <v>10000</v>
      </c>
      <c r="M64" s="60">
        <v>10000</v>
      </c>
      <c r="S64" s="82"/>
      <c r="T64" s="149"/>
      <c r="U64" s="83"/>
      <c r="V64" s="83"/>
      <c r="W64" s="83"/>
      <c r="X64" s="83"/>
      <c r="Y64" s="84"/>
      <c r="Z64" s="85"/>
      <c r="AA64" s="84"/>
      <c r="AB64" s="84"/>
      <c r="AC64" s="84"/>
    </row>
    <row r="65" spans="3:29" s="13" customFormat="1" ht="32.25" customHeight="1" x14ac:dyDescent="0.25">
      <c r="C65" s="62" t="s">
        <v>29</v>
      </c>
      <c r="D65" s="50" t="s">
        <v>46</v>
      </c>
      <c r="E65" s="50" t="s">
        <v>7</v>
      </c>
      <c r="F65" s="50" t="s">
        <v>30</v>
      </c>
      <c r="G65" s="50" t="s">
        <v>160</v>
      </c>
      <c r="H65" s="50"/>
      <c r="I65" s="55" t="e">
        <f>I66</f>
        <v>#REF!</v>
      </c>
      <c r="J65" s="31"/>
      <c r="K65" s="56">
        <v>10000</v>
      </c>
      <c r="L65" s="56">
        <v>10000</v>
      </c>
      <c r="M65" s="57">
        <v>10000</v>
      </c>
      <c r="S65" s="82"/>
      <c r="T65" s="149"/>
      <c r="U65" s="83"/>
      <c r="V65" s="83"/>
      <c r="W65" s="83"/>
      <c r="X65" s="83"/>
      <c r="Y65" s="84"/>
      <c r="Z65" s="85"/>
      <c r="AA65" s="84"/>
      <c r="AB65" s="84"/>
      <c r="AC65" s="84"/>
    </row>
    <row r="66" spans="3:29" s="13" customFormat="1" ht="28.5" customHeight="1" x14ac:dyDescent="0.25">
      <c r="C66" s="62" t="s">
        <v>52</v>
      </c>
      <c r="D66" s="50" t="s">
        <v>46</v>
      </c>
      <c r="E66" s="50" t="s">
        <v>7</v>
      </c>
      <c r="F66" s="50" t="s">
        <v>30</v>
      </c>
      <c r="G66" s="50" t="s">
        <v>105</v>
      </c>
      <c r="H66" s="50"/>
      <c r="I66" s="55" t="e">
        <f>I67</f>
        <v>#REF!</v>
      </c>
      <c r="J66" s="31"/>
      <c r="K66" s="56">
        <v>10000</v>
      </c>
      <c r="L66" s="56">
        <v>10000</v>
      </c>
      <c r="M66" s="57">
        <v>10000</v>
      </c>
    </row>
    <row r="67" spans="3:29" s="13" customFormat="1" ht="26.25" customHeight="1" x14ac:dyDescent="0.25">
      <c r="C67" s="63" t="s">
        <v>23</v>
      </c>
      <c r="D67" s="49" t="s">
        <v>46</v>
      </c>
      <c r="E67" s="50" t="s">
        <v>7</v>
      </c>
      <c r="F67" s="50" t="s">
        <v>30</v>
      </c>
      <c r="G67" s="50" t="s">
        <v>105</v>
      </c>
      <c r="H67" s="42" t="s">
        <v>24</v>
      </c>
      <c r="I67" s="55" t="e">
        <f>I68</f>
        <v>#REF!</v>
      </c>
      <c r="J67" s="31"/>
      <c r="K67" s="56">
        <v>10000</v>
      </c>
      <c r="L67" s="56">
        <v>10000</v>
      </c>
      <c r="M67" s="57">
        <v>10000</v>
      </c>
    </row>
    <row r="68" spans="3:29" s="13" customFormat="1" ht="20.25" customHeight="1" x14ac:dyDescent="0.25">
      <c r="C68" s="63" t="s">
        <v>31</v>
      </c>
      <c r="D68" s="49" t="s">
        <v>46</v>
      </c>
      <c r="E68" s="50" t="s">
        <v>7</v>
      </c>
      <c r="F68" s="50" t="s">
        <v>30</v>
      </c>
      <c r="G68" s="50" t="s">
        <v>105</v>
      </c>
      <c r="H68" s="50" t="s">
        <v>32</v>
      </c>
      <c r="I68" s="55" t="e">
        <f>#REF!</f>
        <v>#REF!</v>
      </c>
      <c r="J68" s="31"/>
      <c r="K68" s="56">
        <v>10000</v>
      </c>
      <c r="L68" s="56">
        <v>10000</v>
      </c>
      <c r="M68" s="57">
        <v>10000</v>
      </c>
    </row>
    <row r="69" spans="3:29" s="13" customFormat="1" ht="30" customHeight="1" x14ac:dyDescent="0.25">
      <c r="C69" s="63" t="s">
        <v>58</v>
      </c>
      <c r="D69" s="49" t="s">
        <v>46</v>
      </c>
      <c r="E69" s="50" t="s">
        <v>7</v>
      </c>
      <c r="F69" s="50" t="s">
        <v>30</v>
      </c>
      <c r="G69" s="50" t="s">
        <v>105</v>
      </c>
      <c r="H69" s="50" t="s">
        <v>32</v>
      </c>
      <c r="I69" s="55"/>
      <c r="J69" s="31">
        <v>200</v>
      </c>
      <c r="K69" s="56">
        <v>10000</v>
      </c>
      <c r="L69" s="56">
        <v>10000</v>
      </c>
      <c r="M69" s="57">
        <v>10000</v>
      </c>
    </row>
    <row r="70" spans="3:29" s="13" customFormat="1" ht="25.5" customHeight="1" x14ac:dyDescent="0.2">
      <c r="C70" s="61" t="s">
        <v>33</v>
      </c>
      <c r="D70" s="42" t="s">
        <v>46</v>
      </c>
      <c r="E70" s="42" t="s">
        <v>7</v>
      </c>
      <c r="F70" s="42" t="s">
        <v>34</v>
      </c>
      <c r="G70" s="42"/>
      <c r="H70" s="42"/>
      <c r="I70" s="58" t="e">
        <f>I71+#REF!+#REF!+#REF!+#REF!+#REF!+#REF!+#REF!+#REF!+#REF!+#REF!+#REF!</f>
        <v>#REF!</v>
      </c>
      <c r="J70" s="38"/>
      <c r="K70" s="59">
        <v>158000</v>
      </c>
      <c r="L70" s="89">
        <v>273703</v>
      </c>
      <c r="M70" s="60">
        <v>199774</v>
      </c>
    </row>
    <row r="71" spans="3:29" s="13" customFormat="1" ht="39" customHeight="1" x14ac:dyDescent="0.25">
      <c r="C71" s="63" t="s">
        <v>35</v>
      </c>
      <c r="D71" s="49" t="s">
        <v>46</v>
      </c>
      <c r="E71" s="50" t="s">
        <v>7</v>
      </c>
      <c r="F71" s="50" t="s">
        <v>34</v>
      </c>
      <c r="G71" s="50" t="s">
        <v>91</v>
      </c>
      <c r="H71" s="50"/>
      <c r="I71" s="55" t="e">
        <f>I72</f>
        <v>#REF!</v>
      </c>
      <c r="J71" s="31"/>
      <c r="K71" s="59">
        <v>128000</v>
      </c>
      <c r="L71" s="89">
        <v>263703</v>
      </c>
      <c r="M71" s="60">
        <v>189774</v>
      </c>
    </row>
    <row r="72" spans="3:29" s="13" customFormat="1" ht="22.5" customHeight="1" x14ac:dyDescent="0.25">
      <c r="C72" s="62" t="s">
        <v>36</v>
      </c>
      <c r="D72" s="50" t="s">
        <v>46</v>
      </c>
      <c r="E72" s="50" t="s">
        <v>7</v>
      </c>
      <c r="F72" s="50" t="s">
        <v>34</v>
      </c>
      <c r="G72" s="50" t="s">
        <v>90</v>
      </c>
      <c r="H72" s="50"/>
      <c r="I72" s="55" t="e">
        <f>#REF!+#REF!+#REF!+#REF!</f>
        <v>#REF!</v>
      </c>
      <c r="J72" s="31"/>
      <c r="K72" s="126">
        <v>108000</v>
      </c>
      <c r="L72" s="56">
        <v>243703</v>
      </c>
      <c r="M72" s="56">
        <v>177774</v>
      </c>
    </row>
    <row r="73" spans="3:29" s="13" customFormat="1" ht="22.5" customHeight="1" x14ac:dyDescent="0.25">
      <c r="C73" s="54" t="s">
        <v>107</v>
      </c>
      <c r="D73" s="49" t="s">
        <v>46</v>
      </c>
      <c r="E73" s="50" t="s">
        <v>7</v>
      </c>
      <c r="F73" s="50" t="s">
        <v>34</v>
      </c>
      <c r="G73" s="50" t="s">
        <v>90</v>
      </c>
      <c r="H73" s="42" t="s">
        <v>24</v>
      </c>
      <c r="I73" s="55" t="e">
        <f>#REF!</f>
        <v>#REF!</v>
      </c>
      <c r="J73" s="31"/>
      <c r="K73" s="126">
        <v>108000</v>
      </c>
      <c r="L73" s="56">
        <v>243703</v>
      </c>
      <c r="M73" s="56">
        <v>177774</v>
      </c>
    </row>
    <row r="74" spans="3:29" s="13" customFormat="1" ht="21" customHeight="1" x14ac:dyDescent="0.25">
      <c r="C74" s="63" t="s">
        <v>50</v>
      </c>
      <c r="D74" s="49" t="s">
        <v>46</v>
      </c>
      <c r="E74" s="50" t="s">
        <v>7</v>
      </c>
      <c r="F74" s="50" t="s">
        <v>34</v>
      </c>
      <c r="G74" s="50" t="s">
        <v>90</v>
      </c>
      <c r="H74" s="50" t="s">
        <v>25</v>
      </c>
      <c r="I74" s="55" t="e">
        <f>#REF!+#REF!</f>
        <v>#REF!</v>
      </c>
      <c r="J74" s="31"/>
      <c r="K74" s="56">
        <v>8000</v>
      </c>
      <c r="L74" s="56">
        <v>8000</v>
      </c>
      <c r="M74" s="56">
        <v>8000</v>
      </c>
    </row>
    <row r="75" spans="3:29" s="13" customFormat="1" ht="21.75" customHeight="1" x14ac:dyDescent="0.25">
      <c r="C75" s="63" t="s">
        <v>109</v>
      </c>
      <c r="D75" s="49" t="s">
        <v>46</v>
      </c>
      <c r="E75" s="50" t="s">
        <v>7</v>
      </c>
      <c r="F75" s="50" t="s">
        <v>34</v>
      </c>
      <c r="G75" s="50" t="s">
        <v>90</v>
      </c>
      <c r="H75" s="50" t="s">
        <v>108</v>
      </c>
      <c r="I75" s="55" t="e">
        <f>#REF!</f>
        <v>#REF!</v>
      </c>
      <c r="J75" s="31"/>
      <c r="K75" s="56">
        <v>8000</v>
      </c>
      <c r="L75" s="56">
        <v>8000</v>
      </c>
      <c r="M75" s="56">
        <v>8000</v>
      </c>
    </row>
    <row r="76" spans="3:29" s="13" customFormat="1" ht="22.5" customHeight="1" x14ac:dyDescent="0.25">
      <c r="C76" s="63" t="s">
        <v>58</v>
      </c>
      <c r="D76" s="49" t="s">
        <v>46</v>
      </c>
      <c r="E76" s="50" t="s">
        <v>7</v>
      </c>
      <c r="F76" s="50" t="s">
        <v>34</v>
      </c>
      <c r="G76" s="50" t="s">
        <v>90</v>
      </c>
      <c r="H76" s="50" t="s">
        <v>108</v>
      </c>
      <c r="I76" s="55"/>
      <c r="J76" s="31">
        <v>200</v>
      </c>
      <c r="K76" s="56">
        <v>8000</v>
      </c>
      <c r="L76" s="56">
        <v>8000</v>
      </c>
      <c r="M76" s="56">
        <v>8000</v>
      </c>
    </row>
    <row r="77" spans="3:29" s="13" customFormat="1" ht="20.25" customHeight="1" x14ac:dyDescent="0.25">
      <c r="C77" s="63" t="s">
        <v>65</v>
      </c>
      <c r="D77" s="49" t="s">
        <v>46</v>
      </c>
      <c r="E77" s="50" t="s">
        <v>7</v>
      </c>
      <c r="F77" s="50" t="s">
        <v>34</v>
      </c>
      <c r="G77" s="50" t="s">
        <v>90</v>
      </c>
      <c r="H77" s="50" t="s">
        <v>108</v>
      </c>
      <c r="I77" s="55"/>
      <c r="J77" s="31">
        <v>290</v>
      </c>
      <c r="K77" s="56">
        <v>8000</v>
      </c>
      <c r="L77" s="56">
        <v>8000</v>
      </c>
      <c r="M77" s="56">
        <v>8000</v>
      </c>
    </row>
    <row r="78" spans="3:29" s="13" customFormat="1" ht="23.25" customHeight="1" x14ac:dyDescent="0.25">
      <c r="C78" s="63" t="s">
        <v>139</v>
      </c>
      <c r="D78" s="49" t="s">
        <v>46</v>
      </c>
      <c r="E78" s="50" t="s">
        <v>7</v>
      </c>
      <c r="F78" s="50" t="s">
        <v>34</v>
      </c>
      <c r="G78" s="50" t="s">
        <v>90</v>
      </c>
      <c r="H78" s="50" t="s">
        <v>108</v>
      </c>
      <c r="I78" s="55"/>
      <c r="J78" s="31">
        <v>297</v>
      </c>
      <c r="K78" s="56">
        <v>8000</v>
      </c>
      <c r="L78" s="56">
        <v>8000</v>
      </c>
      <c r="M78" s="56">
        <v>8000</v>
      </c>
    </row>
    <row r="79" spans="3:29" s="13" customFormat="1" ht="23.25" customHeight="1" x14ac:dyDescent="0.25">
      <c r="C79" s="63" t="s">
        <v>31</v>
      </c>
      <c r="D79" s="49" t="s">
        <v>46</v>
      </c>
      <c r="E79" s="50" t="s">
        <v>7</v>
      </c>
      <c r="F79" s="50" t="s">
        <v>34</v>
      </c>
      <c r="G79" s="50" t="s">
        <v>90</v>
      </c>
      <c r="H79" s="50" t="s">
        <v>32</v>
      </c>
      <c r="I79" s="55"/>
      <c r="J79" s="31"/>
      <c r="K79" s="56">
        <v>100000</v>
      </c>
      <c r="L79" s="84">
        <v>235703</v>
      </c>
      <c r="M79" s="57">
        <v>169774</v>
      </c>
    </row>
    <row r="80" spans="3:29" s="13" customFormat="1" ht="23.25" customHeight="1" x14ac:dyDescent="0.25">
      <c r="C80" s="63" t="s">
        <v>58</v>
      </c>
      <c r="D80" s="49" t="s">
        <v>46</v>
      </c>
      <c r="E80" s="50" t="s">
        <v>7</v>
      </c>
      <c r="F80" s="50" t="s">
        <v>34</v>
      </c>
      <c r="G80" s="50" t="s">
        <v>90</v>
      </c>
      <c r="H80" s="50" t="s">
        <v>32</v>
      </c>
      <c r="I80" s="55"/>
      <c r="J80" s="31">
        <v>200</v>
      </c>
      <c r="K80" s="56">
        <v>100000</v>
      </c>
      <c r="L80" s="84">
        <v>235703</v>
      </c>
      <c r="M80" s="57">
        <v>169774</v>
      </c>
    </row>
    <row r="81" spans="3:13" s="13" customFormat="1" ht="23.25" customHeight="1" x14ac:dyDescent="0.25">
      <c r="C81" s="63" t="s">
        <v>65</v>
      </c>
      <c r="D81" s="49" t="s">
        <v>46</v>
      </c>
      <c r="E81" s="50" t="s">
        <v>7</v>
      </c>
      <c r="F81" s="50" t="s">
        <v>34</v>
      </c>
      <c r="G81" s="50" t="s">
        <v>90</v>
      </c>
      <c r="H81" s="50" t="s">
        <v>32</v>
      </c>
      <c r="I81" s="55"/>
      <c r="J81" s="31">
        <v>290</v>
      </c>
      <c r="K81" s="56">
        <v>100000</v>
      </c>
      <c r="L81" s="84">
        <v>235703</v>
      </c>
      <c r="M81" s="57">
        <v>169774</v>
      </c>
    </row>
    <row r="82" spans="3:13" s="13" customFormat="1" ht="25.5" customHeight="1" x14ac:dyDescent="0.25">
      <c r="C82" s="63" t="s">
        <v>147</v>
      </c>
      <c r="D82" s="49" t="s">
        <v>46</v>
      </c>
      <c r="E82" s="50" t="s">
        <v>7</v>
      </c>
      <c r="F82" s="50" t="s">
        <v>34</v>
      </c>
      <c r="G82" s="50" t="s">
        <v>146</v>
      </c>
      <c r="H82" s="50"/>
      <c r="I82" s="55"/>
      <c r="J82" s="31"/>
      <c r="K82" s="126">
        <v>10000</v>
      </c>
      <c r="L82" s="126">
        <v>10000</v>
      </c>
      <c r="M82" s="126">
        <v>10000</v>
      </c>
    </row>
    <row r="83" spans="3:13" s="13" customFormat="1" ht="37.5" customHeight="1" x14ac:dyDescent="0.25">
      <c r="C83" s="54" t="s">
        <v>81</v>
      </c>
      <c r="D83" s="49" t="s">
        <v>46</v>
      </c>
      <c r="E83" s="50" t="s">
        <v>7</v>
      </c>
      <c r="F83" s="50" t="s">
        <v>34</v>
      </c>
      <c r="G83" s="50" t="s">
        <v>146</v>
      </c>
      <c r="H83" s="42" t="s">
        <v>18</v>
      </c>
      <c r="I83" s="55" t="e">
        <f>I84</f>
        <v>#REF!</v>
      </c>
      <c r="J83" s="31"/>
      <c r="K83" s="56">
        <v>10000</v>
      </c>
      <c r="L83" s="56">
        <v>10000</v>
      </c>
      <c r="M83" s="56">
        <v>10000</v>
      </c>
    </row>
    <row r="84" spans="3:13" s="13" customFormat="1" ht="30" x14ac:dyDescent="0.25">
      <c r="C84" s="80" t="s">
        <v>19</v>
      </c>
      <c r="D84" s="49" t="s">
        <v>46</v>
      </c>
      <c r="E84" s="50" t="s">
        <v>7</v>
      </c>
      <c r="F84" s="50" t="s">
        <v>34</v>
      </c>
      <c r="G84" s="50" t="s">
        <v>146</v>
      </c>
      <c r="H84" s="66" t="s">
        <v>20</v>
      </c>
      <c r="I84" s="67" t="e">
        <f>I85+#REF!</f>
        <v>#REF!</v>
      </c>
      <c r="J84" s="68"/>
      <c r="K84" s="56">
        <v>10000</v>
      </c>
      <c r="L84" s="56">
        <v>10000</v>
      </c>
      <c r="M84" s="56">
        <v>10000</v>
      </c>
    </row>
    <row r="85" spans="3:13" s="13" customFormat="1" ht="30" x14ac:dyDescent="0.25">
      <c r="C85" s="81" t="s">
        <v>21</v>
      </c>
      <c r="D85" s="49" t="s">
        <v>46</v>
      </c>
      <c r="E85" s="50" t="s">
        <v>7</v>
      </c>
      <c r="F85" s="50" t="s">
        <v>34</v>
      </c>
      <c r="G85" s="50" t="s">
        <v>146</v>
      </c>
      <c r="H85" s="72" t="s">
        <v>22</v>
      </c>
      <c r="I85" s="57" t="e">
        <f>#REF!</f>
        <v>#REF!</v>
      </c>
      <c r="J85" s="73"/>
      <c r="K85" s="56">
        <v>10000</v>
      </c>
      <c r="L85" s="56">
        <v>10000</v>
      </c>
      <c r="M85" s="56">
        <v>10000</v>
      </c>
    </row>
    <row r="86" spans="3:13" s="13" customFormat="1" ht="15" x14ac:dyDescent="0.25">
      <c r="C86" s="70" t="s">
        <v>58</v>
      </c>
      <c r="D86" s="49" t="s">
        <v>46</v>
      </c>
      <c r="E86" s="50" t="s">
        <v>7</v>
      </c>
      <c r="F86" s="50" t="s">
        <v>34</v>
      </c>
      <c r="G86" s="50" t="s">
        <v>146</v>
      </c>
      <c r="H86" s="72" t="s">
        <v>22</v>
      </c>
      <c r="I86" s="57"/>
      <c r="J86" s="73">
        <v>200</v>
      </c>
      <c r="K86" s="56">
        <v>10000</v>
      </c>
      <c r="L86" s="56">
        <v>10000</v>
      </c>
      <c r="M86" s="56">
        <v>10000</v>
      </c>
    </row>
    <row r="87" spans="3:13" s="13" customFormat="1" ht="15" x14ac:dyDescent="0.25">
      <c r="C87" s="81" t="s">
        <v>59</v>
      </c>
      <c r="D87" s="49" t="s">
        <v>46</v>
      </c>
      <c r="E87" s="50" t="s">
        <v>7</v>
      </c>
      <c r="F87" s="50" t="s">
        <v>34</v>
      </c>
      <c r="G87" s="50" t="s">
        <v>146</v>
      </c>
      <c r="H87" s="72" t="s">
        <v>22</v>
      </c>
      <c r="I87" s="57"/>
      <c r="J87" s="73">
        <v>220</v>
      </c>
      <c r="K87" s="56">
        <v>10000</v>
      </c>
      <c r="L87" s="56">
        <v>10000</v>
      </c>
      <c r="M87" s="56">
        <v>10000</v>
      </c>
    </row>
    <row r="88" spans="3:13" s="13" customFormat="1" ht="15" x14ac:dyDescent="0.25">
      <c r="C88" s="70" t="s">
        <v>62</v>
      </c>
      <c r="D88" s="49" t="s">
        <v>46</v>
      </c>
      <c r="E88" s="50" t="s">
        <v>7</v>
      </c>
      <c r="F88" s="50" t="s">
        <v>34</v>
      </c>
      <c r="G88" s="50" t="s">
        <v>146</v>
      </c>
      <c r="H88" s="72" t="s">
        <v>22</v>
      </c>
      <c r="I88" s="57"/>
      <c r="J88" s="73">
        <v>226</v>
      </c>
      <c r="K88" s="56">
        <v>10000</v>
      </c>
      <c r="L88" s="56">
        <v>10000</v>
      </c>
      <c r="M88" s="56">
        <v>10000</v>
      </c>
    </row>
    <row r="89" spans="3:13" s="13" customFormat="1" ht="15" x14ac:dyDescent="0.25">
      <c r="C89" s="82" t="s">
        <v>164</v>
      </c>
      <c r="D89" s="49" t="s">
        <v>46</v>
      </c>
      <c r="E89" s="50" t="s">
        <v>7</v>
      </c>
      <c r="F89" s="50" t="s">
        <v>34</v>
      </c>
      <c r="G89" s="50" t="s">
        <v>163</v>
      </c>
      <c r="H89" s="83"/>
      <c r="I89" s="84"/>
      <c r="J89" s="85"/>
      <c r="K89" s="126">
        <v>10000</v>
      </c>
      <c r="L89" s="126">
        <v>10000</v>
      </c>
      <c r="M89" s="126">
        <v>10000</v>
      </c>
    </row>
    <row r="90" spans="3:13" s="13" customFormat="1" ht="30" x14ac:dyDescent="0.25">
      <c r="C90" s="82" t="s">
        <v>81</v>
      </c>
      <c r="D90" s="49" t="s">
        <v>46</v>
      </c>
      <c r="E90" s="50" t="s">
        <v>7</v>
      </c>
      <c r="F90" s="50" t="s">
        <v>34</v>
      </c>
      <c r="G90" s="50" t="s">
        <v>163</v>
      </c>
      <c r="H90" s="83" t="s">
        <v>18</v>
      </c>
      <c r="I90" s="84" t="e">
        <f>I91</f>
        <v>#REF!</v>
      </c>
      <c r="J90" s="85"/>
      <c r="K90" s="56">
        <v>10000</v>
      </c>
      <c r="L90" s="56">
        <v>10000</v>
      </c>
      <c r="M90" s="56">
        <v>10000</v>
      </c>
    </row>
    <row r="91" spans="3:13" s="13" customFormat="1" ht="30" x14ac:dyDescent="0.25">
      <c r="C91" s="82" t="s">
        <v>19</v>
      </c>
      <c r="D91" s="49" t="s">
        <v>46</v>
      </c>
      <c r="E91" s="50" t="s">
        <v>7</v>
      </c>
      <c r="F91" s="50" t="s">
        <v>34</v>
      </c>
      <c r="G91" s="50" t="s">
        <v>163</v>
      </c>
      <c r="H91" s="83" t="s">
        <v>20</v>
      </c>
      <c r="I91" s="84" t="e">
        <f>I92+#REF!</f>
        <v>#REF!</v>
      </c>
      <c r="J91" s="85"/>
      <c r="K91" s="56">
        <v>10000</v>
      </c>
      <c r="L91" s="56">
        <v>10000</v>
      </c>
      <c r="M91" s="56">
        <v>10000</v>
      </c>
    </row>
    <row r="92" spans="3:13" s="13" customFormat="1" ht="30" x14ac:dyDescent="0.25">
      <c r="C92" s="82" t="s">
        <v>21</v>
      </c>
      <c r="D92" s="49" t="s">
        <v>46</v>
      </c>
      <c r="E92" s="50" t="s">
        <v>7</v>
      </c>
      <c r="F92" s="50" t="s">
        <v>34</v>
      </c>
      <c r="G92" s="50" t="s">
        <v>163</v>
      </c>
      <c r="H92" s="83" t="s">
        <v>22</v>
      </c>
      <c r="I92" s="84" t="e">
        <f>#REF!</f>
        <v>#REF!</v>
      </c>
      <c r="J92" s="85"/>
      <c r="K92" s="56">
        <v>10000</v>
      </c>
      <c r="L92" s="56">
        <v>10000</v>
      </c>
      <c r="M92" s="56">
        <v>10000</v>
      </c>
    </row>
    <row r="93" spans="3:13" s="13" customFormat="1" ht="15" x14ac:dyDescent="0.25">
      <c r="C93" s="82" t="s">
        <v>58</v>
      </c>
      <c r="D93" s="49" t="s">
        <v>46</v>
      </c>
      <c r="E93" s="50" t="s">
        <v>7</v>
      </c>
      <c r="F93" s="50" t="s">
        <v>34</v>
      </c>
      <c r="G93" s="50" t="s">
        <v>163</v>
      </c>
      <c r="H93" s="83" t="s">
        <v>22</v>
      </c>
      <c r="I93" s="84"/>
      <c r="J93" s="85">
        <v>200</v>
      </c>
      <c r="K93" s="56">
        <v>10000</v>
      </c>
      <c r="L93" s="56">
        <v>10000</v>
      </c>
      <c r="M93" s="56">
        <v>10000</v>
      </c>
    </row>
    <row r="94" spans="3:13" s="13" customFormat="1" ht="15" x14ac:dyDescent="0.25">
      <c r="C94" s="82" t="s">
        <v>59</v>
      </c>
      <c r="D94" s="49" t="s">
        <v>46</v>
      </c>
      <c r="E94" s="50" t="s">
        <v>7</v>
      </c>
      <c r="F94" s="50" t="s">
        <v>34</v>
      </c>
      <c r="G94" s="50" t="s">
        <v>163</v>
      </c>
      <c r="H94" s="83" t="s">
        <v>22</v>
      </c>
      <c r="I94" s="84"/>
      <c r="J94" s="85">
        <v>220</v>
      </c>
      <c r="K94" s="56">
        <v>10000</v>
      </c>
      <c r="L94" s="56">
        <v>10000</v>
      </c>
      <c r="M94" s="56">
        <v>10000</v>
      </c>
    </row>
    <row r="95" spans="3:13" s="13" customFormat="1" ht="15" x14ac:dyDescent="0.25">
      <c r="C95" s="82" t="s">
        <v>62</v>
      </c>
      <c r="D95" s="49" t="s">
        <v>46</v>
      </c>
      <c r="E95" s="50" t="s">
        <v>7</v>
      </c>
      <c r="F95" s="50" t="s">
        <v>34</v>
      </c>
      <c r="G95" s="50" t="s">
        <v>163</v>
      </c>
      <c r="H95" s="83" t="s">
        <v>22</v>
      </c>
      <c r="I95" s="84"/>
      <c r="J95" s="85">
        <v>226</v>
      </c>
      <c r="K95" s="56">
        <v>10000</v>
      </c>
      <c r="L95" s="56">
        <v>10000</v>
      </c>
      <c r="M95" s="56">
        <v>10000</v>
      </c>
    </row>
    <row r="96" spans="3:13" s="13" customFormat="1" ht="27.75" customHeight="1" x14ac:dyDescent="0.25">
      <c r="C96" s="63" t="s">
        <v>35</v>
      </c>
      <c r="D96" s="49" t="s">
        <v>46</v>
      </c>
      <c r="E96" s="50" t="s">
        <v>7</v>
      </c>
      <c r="F96" s="50" t="s">
        <v>34</v>
      </c>
      <c r="G96" s="50" t="s">
        <v>93</v>
      </c>
      <c r="H96" s="50"/>
      <c r="I96" s="55"/>
      <c r="J96" s="31"/>
      <c r="K96" s="128">
        <v>30000</v>
      </c>
      <c r="L96" s="128">
        <v>10000</v>
      </c>
      <c r="M96" s="127">
        <v>10000</v>
      </c>
    </row>
    <row r="97" spans="3:18" s="13" customFormat="1" ht="15" x14ac:dyDescent="0.25">
      <c r="C97" s="62" t="s">
        <v>36</v>
      </c>
      <c r="D97" s="50" t="s">
        <v>46</v>
      </c>
      <c r="E97" s="50" t="s">
        <v>7</v>
      </c>
      <c r="F97" s="50" t="s">
        <v>34</v>
      </c>
      <c r="G97" s="50" t="s">
        <v>92</v>
      </c>
      <c r="H97" s="50"/>
      <c r="I97" s="55" t="e">
        <f>I98+#REF!+#REF!+#REF!</f>
        <v>#REF!</v>
      </c>
      <c r="J97" s="31"/>
      <c r="K97" s="74">
        <v>30000</v>
      </c>
      <c r="L97" s="74">
        <v>10000</v>
      </c>
      <c r="M97" s="57">
        <v>10000</v>
      </c>
    </row>
    <row r="98" spans="3:18" s="13" customFormat="1" ht="27.75" customHeight="1" x14ac:dyDescent="0.25">
      <c r="C98" s="54" t="s">
        <v>81</v>
      </c>
      <c r="D98" s="49" t="s">
        <v>46</v>
      </c>
      <c r="E98" s="50" t="s">
        <v>7</v>
      </c>
      <c r="F98" s="50" t="s">
        <v>34</v>
      </c>
      <c r="G98" s="50" t="s">
        <v>89</v>
      </c>
      <c r="H98" s="42" t="s">
        <v>18</v>
      </c>
      <c r="I98" s="55" t="e">
        <f>I99</f>
        <v>#REF!</v>
      </c>
      <c r="J98" s="31"/>
      <c r="K98" s="74">
        <v>30000</v>
      </c>
      <c r="L98" s="74">
        <v>10000</v>
      </c>
      <c r="M98" s="57">
        <v>10000</v>
      </c>
    </row>
    <row r="99" spans="3:18" s="13" customFormat="1" ht="24.75" customHeight="1" x14ac:dyDescent="0.25">
      <c r="C99" s="80" t="s">
        <v>19</v>
      </c>
      <c r="D99" s="65" t="s">
        <v>46</v>
      </c>
      <c r="E99" s="66" t="s">
        <v>7</v>
      </c>
      <c r="F99" s="66" t="s">
        <v>34</v>
      </c>
      <c r="G99" s="66" t="s">
        <v>89</v>
      </c>
      <c r="H99" s="66" t="s">
        <v>20</v>
      </c>
      <c r="I99" s="67" t="e">
        <f>I100+#REF!</f>
        <v>#REF!</v>
      </c>
      <c r="J99" s="68"/>
      <c r="K99" s="74">
        <v>30000</v>
      </c>
      <c r="L99" s="74">
        <v>10000</v>
      </c>
      <c r="M99" s="57">
        <v>10000</v>
      </c>
    </row>
    <row r="100" spans="3:18" s="13" customFormat="1" ht="25.5" customHeight="1" x14ac:dyDescent="0.25">
      <c r="C100" s="81" t="s">
        <v>21</v>
      </c>
      <c r="D100" s="71" t="s">
        <v>46</v>
      </c>
      <c r="E100" s="72" t="s">
        <v>7</v>
      </c>
      <c r="F100" s="72" t="s">
        <v>34</v>
      </c>
      <c r="G100" s="72" t="s">
        <v>89</v>
      </c>
      <c r="H100" s="72" t="s">
        <v>22</v>
      </c>
      <c r="I100" s="57" t="e">
        <f>#REF!</f>
        <v>#REF!</v>
      </c>
      <c r="J100" s="73"/>
      <c r="K100" s="74">
        <v>30000</v>
      </c>
      <c r="L100" s="74">
        <v>10000</v>
      </c>
      <c r="M100" s="57">
        <v>10000</v>
      </c>
    </row>
    <row r="101" spans="3:18" s="13" customFormat="1" ht="15" x14ac:dyDescent="0.25">
      <c r="C101" s="70" t="s">
        <v>58</v>
      </c>
      <c r="D101" s="71" t="s">
        <v>46</v>
      </c>
      <c r="E101" s="72" t="s">
        <v>7</v>
      </c>
      <c r="F101" s="72" t="s">
        <v>34</v>
      </c>
      <c r="G101" s="72" t="s">
        <v>89</v>
      </c>
      <c r="H101" s="72" t="s">
        <v>22</v>
      </c>
      <c r="I101" s="57"/>
      <c r="J101" s="73">
        <v>200</v>
      </c>
      <c r="K101" s="74">
        <v>30000</v>
      </c>
      <c r="L101" s="74">
        <v>10000</v>
      </c>
      <c r="M101" s="57">
        <v>10000</v>
      </c>
    </row>
    <row r="102" spans="3:18" s="13" customFormat="1" ht="15" x14ac:dyDescent="0.25">
      <c r="C102" s="81" t="s">
        <v>59</v>
      </c>
      <c r="D102" s="71" t="s">
        <v>46</v>
      </c>
      <c r="E102" s="72" t="s">
        <v>7</v>
      </c>
      <c r="F102" s="72" t="s">
        <v>34</v>
      </c>
      <c r="G102" s="72" t="s">
        <v>89</v>
      </c>
      <c r="H102" s="72" t="s">
        <v>22</v>
      </c>
      <c r="I102" s="57"/>
      <c r="J102" s="73">
        <v>220</v>
      </c>
      <c r="K102" s="74">
        <v>30000</v>
      </c>
      <c r="L102" s="74">
        <v>10000</v>
      </c>
      <c r="M102" s="57">
        <v>10000</v>
      </c>
    </row>
    <row r="103" spans="3:18" s="13" customFormat="1" thickBot="1" x14ac:dyDescent="0.3">
      <c r="C103" s="70" t="s">
        <v>62</v>
      </c>
      <c r="D103" s="71" t="s">
        <v>46</v>
      </c>
      <c r="E103" s="72" t="s">
        <v>7</v>
      </c>
      <c r="F103" s="72" t="s">
        <v>34</v>
      </c>
      <c r="G103" s="72" t="s">
        <v>89</v>
      </c>
      <c r="H103" s="72" t="s">
        <v>22</v>
      </c>
      <c r="I103" s="57"/>
      <c r="J103" s="73">
        <v>226</v>
      </c>
      <c r="K103" s="74">
        <v>30000</v>
      </c>
      <c r="L103" s="74">
        <v>10000</v>
      </c>
      <c r="M103" s="57">
        <v>10000</v>
      </c>
    </row>
    <row r="104" spans="3:18" s="13" customFormat="1" ht="36.75" thickBot="1" x14ac:dyDescent="0.3">
      <c r="C104" s="147" t="s">
        <v>167</v>
      </c>
      <c r="D104" s="144" t="s">
        <v>46</v>
      </c>
      <c r="E104" s="144" t="s">
        <v>7</v>
      </c>
      <c r="F104" s="140">
        <v>13</v>
      </c>
      <c r="G104" s="140" t="s">
        <v>168</v>
      </c>
      <c r="H104" s="140"/>
      <c r="I104" s="141">
        <v>3.347</v>
      </c>
      <c r="J104" s="73"/>
      <c r="K104" s="74"/>
      <c r="L104" s="74">
        <v>0</v>
      </c>
      <c r="M104" s="57">
        <v>0</v>
      </c>
    </row>
    <row r="105" spans="3:18" s="13" customFormat="1" thickBot="1" x14ac:dyDescent="0.3">
      <c r="C105" s="148" t="s">
        <v>169</v>
      </c>
      <c r="D105" s="145" t="s">
        <v>46</v>
      </c>
      <c r="E105" s="145" t="s">
        <v>7</v>
      </c>
      <c r="F105" s="142">
        <v>13</v>
      </c>
      <c r="G105" s="142" t="s">
        <v>168</v>
      </c>
      <c r="H105" s="142">
        <v>500</v>
      </c>
      <c r="I105" s="143">
        <v>3.347</v>
      </c>
      <c r="J105" s="73"/>
      <c r="K105" s="74"/>
      <c r="L105" s="74">
        <v>0</v>
      </c>
      <c r="M105" s="57">
        <v>0</v>
      </c>
    </row>
    <row r="106" spans="3:18" s="13" customFormat="1" thickBot="1" x14ac:dyDescent="0.3">
      <c r="C106" s="148" t="s">
        <v>170</v>
      </c>
      <c r="D106" s="145" t="s">
        <v>46</v>
      </c>
      <c r="E106" s="145" t="s">
        <v>7</v>
      </c>
      <c r="F106" s="142">
        <v>13</v>
      </c>
      <c r="G106" s="142" t="s">
        <v>168</v>
      </c>
      <c r="H106" s="146">
        <v>540</v>
      </c>
      <c r="I106" s="146"/>
      <c r="J106" s="73"/>
      <c r="K106" s="74"/>
      <c r="L106" s="74">
        <v>0</v>
      </c>
      <c r="M106" s="57">
        <v>0</v>
      </c>
    </row>
    <row r="107" spans="3:18" s="13" customFormat="1" thickBot="1" x14ac:dyDescent="0.3">
      <c r="C107" s="148" t="s">
        <v>58</v>
      </c>
      <c r="D107" s="145" t="s">
        <v>46</v>
      </c>
      <c r="E107" s="145" t="s">
        <v>7</v>
      </c>
      <c r="F107" s="142">
        <v>13</v>
      </c>
      <c r="G107" s="142" t="s">
        <v>168</v>
      </c>
      <c r="H107" s="146">
        <v>540</v>
      </c>
      <c r="I107" s="146"/>
      <c r="J107" s="73">
        <v>200</v>
      </c>
      <c r="K107" s="74"/>
      <c r="L107" s="74">
        <v>0</v>
      </c>
      <c r="M107" s="57">
        <v>0</v>
      </c>
    </row>
    <row r="108" spans="3:18" s="13" customFormat="1" thickBot="1" x14ac:dyDescent="0.3">
      <c r="C108" s="148" t="s">
        <v>171</v>
      </c>
      <c r="D108" s="145" t="s">
        <v>46</v>
      </c>
      <c r="E108" s="145" t="s">
        <v>7</v>
      </c>
      <c r="F108" s="142">
        <v>13</v>
      </c>
      <c r="G108" s="142" t="s">
        <v>168</v>
      </c>
      <c r="H108" s="146">
        <v>540</v>
      </c>
      <c r="I108" s="146"/>
      <c r="J108" s="73">
        <v>250</v>
      </c>
      <c r="K108" s="74"/>
      <c r="L108" s="74">
        <v>0</v>
      </c>
      <c r="M108" s="57">
        <v>0</v>
      </c>
    </row>
    <row r="109" spans="3:18" s="13" customFormat="1" ht="24.75" thickBot="1" x14ac:dyDescent="0.3">
      <c r="C109" s="148" t="s">
        <v>172</v>
      </c>
      <c r="D109" s="145" t="s">
        <v>46</v>
      </c>
      <c r="E109" s="145" t="s">
        <v>7</v>
      </c>
      <c r="F109" s="142">
        <v>13</v>
      </c>
      <c r="G109" s="142" t="s">
        <v>168</v>
      </c>
      <c r="H109" s="146">
        <v>540</v>
      </c>
      <c r="I109" s="146"/>
      <c r="J109" s="73">
        <v>251</v>
      </c>
      <c r="K109" s="74"/>
      <c r="L109" s="74">
        <v>0</v>
      </c>
      <c r="M109" s="57">
        <v>0</v>
      </c>
    </row>
    <row r="110" spans="3:18" s="13" customFormat="1" ht="15" x14ac:dyDescent="0.25">
      <c r="C110" s="86" t="s">
        <v>77</v>
      </c>
      <c r="D110" s="87" t="s">
        <v>46</v>
      </c>
      <c r="E110" s="88" t="s">
        <v>9</v>
      </c>
      <c r="F110" s="88"/>
      <c r="G110" s="72"/>
      <c r="H110" s="72"/>
      <c r="I110" s="57"/>
      <c r="J110" s="73"/>
      <c r="K110" s="89">
        <v>112126</v>
      </c>
      <c r="L110" s="89">
        <v>117305</v>
      </c>
      <c r="M110" s="60">
        <v>121540</v>
      </c>
      <c r="P110" s="17"/>
      <c r="Q110" s="18"/>
      <c r="R110" s="19"/>
    </row>
    <row r="111" spans="3:18" s="13" customFormat="1" ht="15" x14ac:dyDescent="0.25">
      <c r="C111" s="90" t="s">
        <v>78</v>
      </c>
      <c r="D111" s="91" t="s">
        <v>46</v>
      </c>
      <c r="E111" s="92" t="s">
        <v>9</v>
      </c>
      <c r="F111" s="92" t="s">
        <v>37</v>
      </c>
      <c r="G111" s="92"/>
      <c r="H111" s="92"/>
      <c r="I111" s="93"/>
      <c r="J111" s="94"/>
      <c r="K111" s="129">
        <v>112126</v>
      </c>
      <c r="L111" s="129">
        <v>117305</v>
      </c>
      <c r="M111" s="125">
        <v>121540</v>
      </c>
    </row>
    <row r="112" spans="3:18" s="13" customFormat="1" ht="30.75" customHeight="1" x14ac:dyDescent="0.25">
      <c r="C112" s="63" t="s">
        <v>51</v>
      </c>
      <c r="D112" s="49" t="s">
        <v>46</v>
      </c>
      <c r="E112" s="50" t="s">
        <v>9</v>
      </c>
      <c r="F112" s="50" t="s">
        <v>37</v>
      </c>
      <c r="G112" s="50" t="s">
        <v>87</v>
      </c>
      <c r="H112" s="50"/>
      <c r="I112" s="55"/>
      <c r="J112" s="31"/>
      <c r="K112" s="129">
        <v>112126</v>
      </c>
      <c r="L112" s="129">
        <v>117305</v>
      </c>
      <c r="M112" s="125">
        <v>121540</v>
      </c>
    </row>
    <row r="113" spans="3:13" s="13" customFormat="1" ht="30" x14ac:dyDescent="0.25">
      <c r="C113" s="63" t="s">
        <v>71</v>
      </c>
      <c r="D113" s="49" t="s">
        <v>46</v>
      </c>
      <c r="E113" s="50" t="s">
        <v>9</v>
      </c>
      <c r="F113" s="50" t="s">
        <v>37</v>
      </c>
      <c r="G113" s="50" t="s">
        <v>88</v>
      </c>
      <c r="H113" s="50"/>
      <c r="I113" s="55"/>
      <c r="J113" s="31"/>
      <c r="K113" s="129">
        <v>112126</v>
      </c>
      <c r="L113" s="129">
        <v>117305</v>
      </c>
      <c r="M113" s="125">
        <v>121540</v>
      </c>
    </row>
    <row r="114" spans="3:13" s="13" customFormat="1" ht="26.25" customHeight="1" x14ac:dyDescent="0.25">
      <c r="C114" s="63" t="s">
        <v>79</v>
      </c>
      <c r="D114" s="49" t="s">
        <v>46</v>
      </c>
      <c r="E114" s="50" t="s">
        <v>9</v>
      </c>
      <c r="F114" s="50" t="s">
        <v>37</v>
      </c>
      <c r="G114" s="50" t="s">
        <v>161</v>
      </c>
      <c r="H114" s="50"/>
      <c r="I114" s="55"/>
      <c r="J114" s="31"/>
      <c r="K114" s="129">
        <v>112126</v>
      </c>
      <c r="L114" s="129">
        <v>117305</v>
      </c>
      <c r="M114" s="125">
        <v>121540</v>
      </c>
    </row>
    <row r="115" spans="3:13" s="13" customFormat="1" ht="65.25" customHeight="1" x14ac:dyDescent="0.25">
      <c r="C115" s="54" t="s">
        <v>80</v>
      </c>
      <c r="D115" s="49" t="s">
        <v>46</v>
      </c>
      <c r="E115" s="50" t="s">
        <v>9</v>
      </c>
      <c r="F115" s="50" t="s">
        <v>37</v>
      </c>
      <c r="G115" s="50" t="s">
        <v>161</v>
      </c>
      <c r="H115" s="42" t="s">
        <v>11</v>
      </c>
      <c r="I115" s="55"/>
      <c r="J115" s="31"/>
      <c r="K115" s="129">
        <v>112126</v>
      </c>
      <c r="L115" s="129">
        <v>117305</v>
      </c>
      <c r="M115" s="125">
        <v>121540</v>
      </c>
    </row>
    <row r="116" spans="3:13" s="13" customFormat="1" ht="24.75" customHeight="1" x14ac:dyDescent="0.25">
      <c r="C116" s="54" t="s">
        <v>12</v>
      </c>
      <c r="D116" s="49" t="s">
        <v>46</v>
      </c>
      <c r="E116" s="50" t="s">
        <v>9</v>
      </c>
      <c r="F116" s="50" t="s">
        <v>37</v>
      </c>
      <c r="G116" s="50" t="s">
        <v>161</v>
      </c>
      <c r="H116" s="50" t="s">
        <v>13</v>
      </c>
      <c r="I116" s="55"/>
      <c r="J116" s="31"/>
      <c r="K116" s="129">
        <v>112126</v>
      </c>
      <c r="L116" s="129">
        <v>117305</v>
      </c>
      <c r="M116" s="125">
        <v>121540</v>
      </c>
    </row>
    <row r="117" spans="3:13" s="13" customFormat="1" ht="15" x14ac:dyDescent="0.25">
      <c r="C117" s="54" t="s">
        <v>14</v>
      </c>
      <c r="D117" s="49" t="s">
        <v>46</v>
      </c>
      <c r="E117" s="50" t="s">
        <v>9</v>
      </c>
      <c r="F117" s="50" t="s">
        <v>37</v>
      </c>
      <c r="G117" s="50" t="s">
        <v>161</v>
      </c>
      <c r="H117" s="50" t="s">
        <v>13</v>
      </c>
      <c r="I117" s="55"/>
      <c r="J117" s="31"/>
      <c r="K117" s="129">
        <v>112126</v>
      </c>
      <c r="L117" s="129">
        <v>117305</v>
      </c>
      <c r="M117" s="125">
        <v>121540</v>
      </c>
    </row>
    <row r="118" spans="3:13" s="13" customFormat="1" ht="15" x14ac:dyDescent="0.25">
      <c r="C118" s="54" t="s">
        <v>58</v>
      </c>
      <c r="D118" s="49" t="s">
        <v>46</v>
      </c>
      <c r="E118" s="50" t="s">
        <v>9</v>
      </c>
      <c r="F118" s="50" t="s">
        <v>37</v>
      </c>
      <c r="G118" s="50" t="s">
        <v>161</v>
      </c>
      <c r="H118" s="42" t="s">
        <v>15</v>
      </c>
      <c r="I118" s="55"/>
      <c r="J118" s="31">
        <v>200</v>
      </c>
      <c r="K118" s="56">
        <v>86118</v>
      </c>
      <c r="L118" s="74">
        <v>90096</v>
      </c>
      <c r="M118" s="57">
        <v>93348</v>
      </c>
    </row>
    <row r="119" spans="3:13" s="13" customFormat="1" ht="30" x14ac:dyDescent="0.25">
      <c r="C119" s="54" t="s">
        <v>66</v>
      </c>
      <c r="D119" s="49" t="s">
        <v>46</v>
      </c>
      <c r="E119" s="50" t="s">
        <v>9</v>
      </c>
      <c r="F119" s="50" t="s">
        <v>37</v>
      </c>
      <c r="G119" s="50" t="s">
        <v>161</v>
      </c>
      <c r="H119" s="50" t="s">
        <v>15</v>
      </c>
      <c r="I119" s="55"/>
      <c r="J119" s="31">
        <v>210</v>
      </c>
      <c r="K119" s="56">
        <v>86118</v>
      </c>
      <c r="L119" s="74">
        <v>90096</v>
      </c>
      <c r="M119" s="57">
        <v>93348</v>
      </c>
    </row>
    <row r="120" spans="3:13" s="13" customFormat="1" ht="15" x14ac:dyDescent="0.25">
      <c r="C120" s="54" t="s">
        <v>56</v>
      </c>
      <c r="D120" s="49" t="s">
        <v>46</v>
      </c>
      <c r="E120" s="50" t="s">
        <v>9</v>
      </c>
      <c r="F120" s="50" t="s">
        <v>37</v>
      </c>
      <c r="G120" s="50" t="s">
        <v>161</v>
      </c>
      <c r="H120" s="50" t="s">
        <v>15</v>
      </c>
      <c r="I120" s="55"/>
      <c r="J120" s="31">
        <v>211</v>
      </c>
      <c r="K120" s="56">
        <v>86118</v>
      </c>
      <c r="L120" s="74">
        <v>90096</v>
      </c>
      <c r="M120" s="57">
        <v>93348</v>
      </c>
    </row>
    <row r="121" spans="3:13" s="13" customFormat="1" ht="15" x14ac:dyDescent="0.25">
      <c r="C121" s="54" t="s">
        <v>58</v>
      </c>
      <c r="D121" s="49" t="s">
        <v>46</v>
      </c>
      <c r="E121" s="50" t="s">
        <v>9</v>
      </c>
      <c r="F121" s="50" t="s">
        <v>37</v>
      </c>
      <c r="G121" s="50" t="s">
        <v>161</v>
      </c>
      <c r="H121" s="42" t="s">
        <v>110</v>
      </c>
      <c r="I121" s="55"/>
      <c r="J121" s="31">
        <v>200</v>
      </c>
      <c r="K121" s="56">
        <v>26008</v>
      </c>
      <c r="L121" s="74">
        <v>27209</v>
      </c>
      <c r="M121" s="57">
        <v>28192</v>
      </c>
    </row>
    <row r="122" spans="3:13" s="13" customFormat="1" ht="15" x14ac:dyDescent="0.25">
      <c r="C122" s="54" t="s">
        <v>57</v>
      </c>
      <c r="D122" s="49" t="s">
        <v>46</v>
      </c>
      <c r="E122" s="50" t="s">
        <v>9</v>
      </c>
      <c r="F122" s="50" t="s">
        <v>37</v>
      </c>
      <c r="G122" s="50" t="s">
        <v>161</v>
      </c>
      <c r="H122" s="50" t="s">
        <v>110</v>
      </c>
      <c r="I122" s="55"/>
      <c r="J122" s="31">
        <v>213</v>
      </c>
      <c r="K122" s="56">
        <v>26008</v>
      </c>
      <c r="L122" s="74">
        <v>27209</v>
      </c>
      <c r="M122" s="57">
        <v>28192</v>
      </c>
    </row>
    <row r="123" spans="3:13" s="13" customFormat="1" ht="24.75" customHeight="1" x14ac:dyDescent="0.2">
      <c r="C123" s="61" t="s">
        <v>39</v>
      </c>
      <c r="D123" s="42" t="s">
        <v>46</v>
      </c>
      <c r="E123" s="42" t="s">
        <v>37</v>
      </c>
      <c r="F123" s="42"/>
      <c r="G123" s="42"/>
      <c r="H123" s="42"/>
      <c r="I123" s="58" t="e">
        <f>I124+#REF!</f>
        <v>#REF!</v>
      </c>
      <c r="J123" s="38"/>
      <c r="K123" s="95">
        <v>42000</v>
      </c>
      <c r="L123" s="138">
        <v>2000</v>
      </c>
      <c r="M123" s="96">
        <v>2000</v>
      </c>
    </row>
    <row r="124" spans="3:13" s="13" customFormat="1" ht="15" x14ac:dyDescent="0.25">
      <c r="C124" s="61" t="s">
        <v>84</v>
      </c>
      <c r="D124" s="42" t="s">
        <v>46</v>
      </c>
      <c r="E124" s="42" t="s">
        <v>37</v>
      </c>
      <c r="F124" s="42" t="s">
        <v>44</v>
      </c>
      <c r="G124" s="42"/>
      <c r="H124" s="42" t="s">
        <v>38</v>
      </c>
      <c r="I124" s="58" t="e">
        <f>I125+#REF!+#REF!+#REF!</f>
        <v>#REF!</v>
      </c>
      <c r="J124" s="38"/>
      <c r="K124" s="130">
        <v>42000</v>
      </c>
      <c r="L124" s="139">
        <v>2000</v>
      </c>
      <c r="M124" s="131">
        <v>2000</v>
      </c>
    </row>
    <row r="125" spans="3:13" s="13" customFormat="1" ht="48.75" customHeight="1" x14ac:dyDescent="0.25">
      <c r="C125" s="48" t="s">
        <v>117</v>
      </c>
      <c r="D125" s="49" t="s">
        <v>46</v>
      </c>
      <c r="E125" s="50" t="s">
        <v>37</v>
      </c>
      <c r="F125" s="42" t="s">
        <v>44</v>
      </c>
      <c r="G125" s="50" t="s">
        <v>85</v>
      </c>
      <c r="H125" s="50"/>
      <c r="I125" s="55" t="e">
        <f>I127</f>
        <v>#REF!</v>
      </c>
      <c r="J125" s="31"/>
      <c r="K125" s="130">
        <v>42000</v>
      </c>
      <c r="L125" s="139">
        <v>2000</v>
      </c>
      <c r="M125" s="131">
        <v>2000</v>
      </c>
    </row>
    <row r="126" spans="3:13" s="13" customFormat="1" ht="46.5" customHeight="1" x14ac:dyDescent="0.25">
      <c r="C126" s="48" t="s">
        <v>94</v>
      </c>
      <c r="D126" s="49" t="s">
        <v>46</v>
      </c>
      <c r="E126" s="50" t="s">
        <v>37</v>
      </c>
      <c r="F126" s="42" t="s">
        <v>44</v>
      </c>
      <c r="G126" s="50" t="s">
        <v>95</v>
      </c>
      <c r="H126" s="50"/>
      <c r="I126" s="55"/>
      <c r="J126" s="31"/>
      <c r="K126" s="130">
        <v>42000</v>
      </c>
      <c r="L126" s="139">
        <v>2000</v>
      </c>
      <c r="M126" s="131">
        <v>2000</v>
      </c>
    </row>
    <row r="127" spans="3:13" s="13" customFormat="1" ht="47.25" customHeight="1" x14ac:dyDescent="0.25">
      <c r="C127" s="62" t="s">
        <v>96</v>
      </c>
      <c r="D127" s="50" t="s">
        <v>46</v>
      </c>
      <c r="E127" s="50" t="s">
        <v>37</v>
      </c>
      <c r="F127" s="42" t="s">
        <v>44</v>
      </c>
      <c r="G127" s="50" t="s">
        <v>98</v>
      </c>
      <c r="H127" s="50"/>
      <c r="I127" s="55" t="e">
        <f>I129+#REF!+#REF!</f>
        <v>#REF!</v>
      </c>
      <c r="J127" s="31"/>
      <c r="K127" s="130">
        <v>42000</v>
      </c>
      <c r="L127" s="139">
        <v>2000</v>
      </c>
      <c r="M127" s="131">
        <v>2000</v>
      </c>
    </row>
    <row r="128" spans="3:13" s="13" customFormat="1" ht="51.75" customHeight="1" x14ac:dyDescent="0.25">
      <c r="C128" s="62" t="s">
        <v>97</v>
      </c>
      <c r="D128" s="50" t="s">
        <v>46</v>
      </c>
      <c r="E128" s="50" t="s">
        <v>37</v>
      </c>
      <c r="F128" s="42" t="s">
        <v>44</v>
      </c>
      <c r="G128" s="50" t="s">
        <v>86</v>
      </c>
      <c r="H128" s="50"/>
      <c r="I128" s="55" t="e">
        <f>I130+#REF!+#REF!</f>
        <v>#REF!</v>
      </c>
      <c r="J128" s="31"/>
      <c r="K128" s="130">
        <v>42000</v>
      </c>
      <c r="L128" s="139">
        <v>2000</v>
      </c>
      <c r="M128" s="131">
        <v>2000</v>
      </c>
    </row>
    <row r="129" spans="3:13" s="13" customFormat="1" ht="30" x14ac:dyDescent="0.25">
      <c r="C129" s="54" t="s">
        <v>81</v>
      </c>
      <c r="D129" s="49" t="s">
        <v>46</v>
      </c>
      <c r="E129" s="50" t="s">
        <v>37</v>
      </c>
      <c r="F129" s="42" t="s">
        <v>44</v>
      </c>
      <c r="G129" s="50" t="s">
        <v>86</v>
      </c>
      <c r="H129" s="42" t="s">
        <v>18</v>
      </c>
      <c r="I129" s="58" t="e">
        <f>I130</f>
        <v>#REF!</v>
      </c>
      <c r="J129" s="38"/>
      <c r="K129" s="130">
        <v>42000</v>
      </c>
      <c r="L129" s="139">
        <v>2000</v>
      </c>
      <c r="M129" s="131">
        <v>2000</v>
      </c>
    </row>
    <row r="130" spans="3:13" s="13" customFormat="1" ht="30" x14ac:dyDescent="0.25">
      <c r="C130" s="54" t="s">
        <v>19</v>
      </c>
      <c r="D130" s="49" t="s">
        <v>46</v>
      </c>
      <c r="E130" s="50" t="s">
        <v>37</v>
      </c>
      <c r="F130" s="42" t="s">
        <v>44</v>
      </c>
      <c r="G130" s="50" t="s">
        <v>86</v>
      </c>
      <c r="H130" s="50" t="s">
        <v>20</v>
      </c>
      <c r="I130" s="55" t="e">
        <f>#REF!+#REF!</f>
        <v>#REF!</v>
      </c>
      <c r="J130" s="31"/>
      <c r="K130" s="130">
        <v>42000</v>
      </c>
      <c r="L130" s="139">
        <v>2000</v>
      </c>
      <c r="M130" s="131">
        <v>2000</v>
      </c>
    </row>
    <row r="131" spans="3:13" s="13" customFormat="1" ht="15" x14ac:dyDescent="0.25">
      <c r="C131" s="54" t="s">
        <v>135</v>
      </c>
      <c r="D131" s="49" t="s">
        <v>46</v>
      </c>
      <c r="E131" s="50" t="s">
        <v>37</v>
      </c>
      <c r="F131" s="42" t="s">
        <v>44</v>
      </c>
      <c r="G131" s="50" t="s">
        <v>86</v>
      </c>
      <c r="H131" s="50" t="s">
        <v>22</v>
      </c>
      <c r="I131" s="55" t="e">
        <f>#REF!</f>
        <v>#REF!</v>
      </c>
      <c r="J131" s="31">
        <v>300</v>
      </c>
      <c r="K131" s="130">
        <v>42000</v>
      </c>
      <c r="L131" s="139">
        <v>2000</v>
      </c>
      <c r="M131" s="131">
        <v>2000</v>
      </c>
    </row>
    <row r="132" spans="3:13" s="13" customFormat="1" ht="15" x14ac:dyDescent="0.25">
      <c r="C132" s="54" t="s">
        <v>63</v>
      </c>
      <c r="D132" s="49" t="s">
        <v>46</v>
      </c>
      <c r="E132" s="50" t="s">
        <v>37</v>
      </c>
      <c r="F132" s="42" t="s">
        <v>44</v>
      </c>
      <c r="G132" s="50" t="s">
        <v>86</v>
      </c>
      <c r="H132" s="50" t="s">
        <v>22</v>
      </c>
      <c r="I132" s="55"/>
      <c r="J132" s="31">
        <v>340</v>
      </c>
      <c r="K132" s="130">
        <v>42000</v>
      </c>
      <c r="L132" s="139">
        <v>2000</v>
      </c>
      <c r="M132" s="131">
        <v>2000</v>
      </c>
    </row>
    <row r="133" spans="3:13" s="13" customFormat="1" ht="19.5" customHeight="1" x14ac:dyDescent="0.25">
      <c r="C133" s="54" t="s">
        <v>162</v>
      </c>
      <c r="D133" s="49" t="s">
        <v>46</v>
      </c>
      <c r="E133" s="50" t="s">
        <v>37</v>
      </c>
      <c r="F133" s="42" t="s">
        <v>44</v>
      </c>
      <c r="G133" s="50" t="s">
        <v>86</v>
      </c>
      <c r="H133" s="50" t="s">
        <v>22</v>
      </c>
      <c r="I133" s="55"/>
      <c r="J133" s="31">
        <v>346</v>
      </c>
      <c r="K133" s="130">
        <v>42000</v>
      </c>
      <c r="L133" s="139">
        <v>2000</v>
      </c>
      <c r="M133" s="131">
        <v>2000</v>
      </c>
    </row>
    <row r="134" spans="3:13" s="13" customFormat="1" ht="19.5" customHeight="1" x14ac:dyDescent="0.25">
      <c r="C134" s="99" t="s">
        <v>121</v>
      </c>
      <c r="D134" s="100" t="s">
        <v>46</v>
      </c>
      <c r="E134" s="42" t="s">
        <v>17</v>
      </c>
      <c r="F134" s="42"/>
      <c r="G134" s="50"/>
      <c r="H134" s="50"/>
      <c r="I134" s="55"/>
      <c r="J134" s="31"/>
      <c r="K134" s="95">
        <v>1000</v>
      </c>
      <c r="L134" s="95">
        <v>1000</v>
      </c>
      <c r="M134" s="96">
        <v>1000</v>
      </c>
    </row>
    <row r="135" spans="3:13" s="13" customFormat="1" ht="19.5" customHeight="1" x14ac:dyDescent="0.25">
      <c r="C135" s="99" t="s">
        <v>123</v>
      </c>
      <c r="D135" s="100" t="s">
        <v>46</v>
      </c>
      <c r="E135" s="42" t="s">
        <v>17</v>
      </c>
      <c r="F135" s="42" t="s">
        <v>122</v>
      </c>
      <c r="G135" s="50"/>
      <c r="H135" s="50"/>
      <c r="I135" s="55"/>
      <c r="J135" s="31"/>
      <c r="K135" s="97">
        <v>1000</v>
      </c>
      <c r="L135" s="97">
        <v>1000</v>
      </c>
      <c r="M135" s="132">
        <v>1000</v>
      </c>
    </row>
    <row r="136" spans="3:13" s="13" customFormat="1" ht="48.75" customHeight="1" x14ac:dyDescent="0.25">
      <c r="C136" s="101" t="s">
        <v>127</v>
      </c>
      <c r="D136" s="102" t="s">
        <v>46</v>
      </c>
      <c r="E136" s="66" t="s">
        <v>17</v>
      </c>
      <c r="F136" s="103" t="s">
        <v>122</v>
      </c>
      <c r="G136" s="66" t="s">
        <v>129</v>
      </c>
      <c r="H136" s="50"/>
      <c r="I136" s="55"/>
      <c r="J136" s="31"/>
      <c r="K136" s="97">
        <v>1000</v>
      </c>
      <c r="L136" s="97">
        <v>1000</v>
      </c>
      <c r="M136" s="132">
        <v>1000</v>
      </c>
    </row>
    <row r="137" spans="3:13" s="13" customFormat="1" ht="28.9" customHeight="1" x14ac:dyDescent="0.25">
      <c r="C137" s="70" t="s">
        <v>128</v>
      </c>
      <c r="D137" s="71" t="s">
        <v>46</v>
      </c>
      <c r="E137" s="72" t="s">
        <v>17</v>
      </c>
      <c r="F137" s="88" t="s">
        <v>122</v>
      </c>
      <c r="G137" s="72" t="s">
        <v>130</v>
      </c>
      <c r="H137" s="104"/>
      <c r="I137" s="55"/>
      <c r="J137" s="31"/>
      <c r="K137" s="97">
        <v>1000</v>
      </c>
      <c r="L137" s="97">
        <v>1000</v>
      </c>
      <c r="M137" s="132">
        <v>1000</v>
      </c>
    </row>
    <row r="138" spans="3:13" s="13" customFormat="1" ht="42" customHeight="1" thickBot="1" x14ac:dyDescent="0.3">
      <c r="C138" s="105" t="s">
        <v>131</v>
      </c>
      <c r="D138" s="106" t="s">
        <v>46</v>
      </c>
      <c r="E138" s="107" t="s">
        <v>17</v>
      </c>
      <c r="F138" s="108">
        <v>12</v>
      </c>
      <c r="G138" s="109">
        <v>151010000</v>
      </c>
      <c r="H138" s="50"/>
      <c r="I138" s="55"/>
      <c r="J138" s="31"/>
      <c r="K138" s="97">
        <v>1000</v>
      </c>
      <c r="L138" s="97">
        <v>1000</v>
      </c>
      <c r="M138" s="132">
        <v>1000</v>
      </c>
    </row>
    <row r="139" spans="3:13" s="13" customFormat="1" ht="39.6" customHeight="1" thickBot="1" x14ac:dyDescent="0.3">
      <c r="C139" s="110" t="s">
        <v>132</v>
      </c>
      <c r="D139" s="111" t="s">
        <v>46</v>
      </c>
      <c r="E139" s="50" t="s">
        <v>17</v>
      </c>
      <c r="F139" s="42" t="s">
        <v>122</v>
      </c>
      <c r="G139" s="112" t="s">
        <v>126</v>
      </c>
      <c r="H139" s="50"/>
      <c r="I139" s="55"/>
      <c r="J139" s="31"/>
      <c r="K139" s="97">
        <v>1000</v>
      </c>
      <c r="L139" s="97">
        <v>1000</v>
      </c>
      <c r="M139" s="132">
        <v>1000</v>
      </c>
    </row>
    <row r="140" spans="3:13" s="13" customFormat="1" ht="19.5" customHeight="1" thickBot="1" x14ac:dyDescent="0.3">
      <c r="C140" s="110" t="s">
        <v>124</v>
      </c>
      <c r="D140" s="111" t="s">
        <v>46</v>
      </c>
      <c r="E140" s="50" t="s">
        <v>17</v>
      </c>
      <c r="F140" s="42" t="s">
        <v>122</v>
      </c>
      <c r="G140" s="112" t="s">
        <v>126</v>
      </c>
      <c r="H140" s="42" t="s">
        <v>18</v>
      </c>
      <c r="I140" s="55"/>
      <c r="J140" s="31"/>
      <c r="K140" s="95">
        <v>1000</v>
      </c>
      <c r="L140" s="95">
        <v>1000</v>
      </c>
      <c r="M140" s="96">
        <v>1000</v>
      </c>
    </row>
    <row r="141" spans="3:13" s="13" customFormat="1" ht="19.5" customHeight="1" x14ac:dyDescent="0.25">
      <c r="C141" s="54" t="s">
        <v>19</v>
      </c>
      <c r="D141" s="111" t="s">
        <v>46</v>
      </c>
      <c r="E141" s="50" t="s">
        <v>17</v>
      </c>
      <c r="F141" s="42" t="s">
        <v>122</v>
      </c>
      <c r="G141" s="112" t="s">
        <v>126</v>
      </c>
      <c r="H141" s="50" t="s">
        <v>20</v>
      </c>
      <c r="I141" s="55" t="e">
        <f>#REF!+#REF!</f>
        <v>#REF!</v>
      </c>
      <c r="J141" s="31"/>
      <c r="K141" s="97">
        <v>1000</v>
      </c>
      <c r="L141" s="97">
        <v>1000</v>
      </c>
      <c r="M141" s="132">
        <v>1000</v>
      </c>
    </row>
    <row r="142" spans="3:13" s="13" customFormat="1" ht="19.5" customHeight="1" x14ac:dyDescent="0.25">
      <c r="C142" s="54" t="s">
        <v>21</v>
      </c>
      <c r="D142" s="111" t="s">
        <v>46</v>
      </c>
      <c r="E142" s="50" t="s">
        <v>17</v>
      </c>
      <c r="F142" s="42" t="s">
        <v>122</v>
      </c>
      <c r="G142" s="112" t="s">
        <v>126</v>
      </c>
      <c r="H142" s="50" t="s">
        <v>22</v>
      </c>
      <c r="I142" s="55" t="e">
        <f>#REF!</f>
        <v>#REF!</v>
      </c>
      <c r="J142" s="31">
        <v>200</v>
      </c>
      <c r="K142" s="97">
        <v>1000</v>
      </c>
      <c r="L142" s="97">
        <v>1000</v>
      </c>
      <c r="M142" s="132">
        <v>1000</v>
      </c>
    </row>
    <row r="143" spans="3:13" s="13" customFormat="1" ht="19.5" customHeight="1" x14ac:dyDescent="0.25">
      <c r="C143" s="63" t="s">
        <v>58</v>
      </c>
      <c r="D143" s="111" t="s">
        <v>46</v>
      </c>
      <c r="E143" s="50" t="s">
        <v>17</v>
      </c>
      <c r="F143" s="42" t="s">
        <v>122</v>
      </c>
      <c r="G143" s="112" t="s">
        <v>126</v>
      </c>
      <c r="H143" s="50" t="s">
        <v>22</v>
      </c>
      <c r="I143" s="55"/>
      <c r="J143" s="31">
        <v>220</v>
      </c>
      <c r="K143" s="97">
        <v>1000</v>
      </c>
      <c r="L143" s="97">
        <v>1000</v>
      </c>
      <c r="M143" s="132">
        <v>1000</v>
      </c>
    </row>
    <row r="144" spans="3:13" s="13" customFormat="1" ht="19.5" customHeight="1" x14ac:dyDescent="0.25">
      <c r="C144" s="98" t="s">
        <v>82</v>
      </c>
      <c r="D144" s="111" t="s">
        <v>46</v>
      </c>
      <c r="E144" s="50" t="s">
        <v>17</v>
      </c>
      <c r="F144" s="42" t="s">
        <v>122</v>
      </c>
      <c r="G144" s="112" t="s">
        <v>126</v>
      </c>
      <c r="H144" s="50" t="s">
        <v>22</v>
      </c>
      <c r="I144" s="55"/>
      <c r="J144" s="31">
        <v>226</v>
      </c>
      <c r="K144" s="97">
        <v>1000</v>
      </c>
      <c r="L144" s="97">
        <v>1000</v>
      </c>
      <c r="M144" s="132">
        <v>1000</v>
      </c>
    </row>
    <row r="145" spans="3:13" s="13" customFormat="1" ht="15.75" customHeight="1" x14ac:dyDescent="0.2">
      <c r="C145" s="75" t="s">
        <v>40</v>
      </c>
      <c r="D145" s="42" t="s">
        <v>46</v>
      </c>
      <c r="E145" s="42" t="s">
        <v>41</v>
      </c>
      <c r="F145" s="42"/>
      <c r="G145" s="42"/>
      <c r="H145" s="42"/>
      <c r="I145" s="113" t="e">
        <f>#REF!+#REF!+I146+#REF!</f>
        <v>#REF!</v>
      </c>
      <c r="J145" s="44"/>
      <c r="K145" s="59">
        <v>14100</v>
      </c>
      <c r="L145" s="59">
        <v>14000</v>
      </c>
      <c r="M145" s="60">
        <v>14000</v>
      </c>
    </row>
    <row r="146" spans="3:13" s="13" customFormat="1" ht="15" x14ac:dyDescent="0.25">
      <c r="C146" s="61" t="s">
        <v>42</v>
      </c>
      <c r="D146" s="42" t="s">
        <v>46</v>
      </c>
      <c r="E146" s="42" t="s">
        <v>41</v>
      </c>
      <c r="F146" s="42" t="s">
        <v>37</v>
      </c>
      <c r="G146" s="42"/>
      <c r="H146" s="42"/>
      <c r="I146" s="58" t="e">
        <f>I148+#REF!+#REF!</f>
        <v>#REF!</v>
      </c>
      <c r="J146" s="38"/>
      <c r="K146" s="124">
        <v>14100</v>
      </c>
      <c r="L146" s="124">
        <v>14000</v>
      </c>
      <c r="M146" s="125">
        <v>14000</v>
      </c>
    </row>
    <row r="147" spans="3:13" s="13" customFormat="1" ht="53.25" customHeight="1" x14ac:dyDescent="0.25">
      <c r="C147" s="70" t="s">
        <v>120</v>
      </c>
      <c r="D147" s="42" t="s">
        <v>46</v>
      </c>
      <c r="E147" s="42" t="s">
        <v>41</v>
      </c>
      <c r="F147" s="42" t="s">
        <v>37</v>
      </c>
      <c r="G147" s="42" t="s">
        <v>104</v>
      </c>
      <c r="H147" s="42"/>
      <c r="I147" s="58"/>
      <c r="J147" s="38"/>
      <c r="K147" s="124">
        <v>14100</v>
      </c>
      <c r="L147" s="124">
        <v>14000</v>
      </c>
      <c r="M147" s="125">
        <v>14000</v>
      </c>
    </row>
    <row r="148" spans="3:13" s="13" customFormat="1" ht="95.25" customHeight="1" x14ac:dyDescent="0.25">
      <c r="C148" s="70" t="s">
        <v>118</v>
      </c>
      <c r="D148" s="50" t="s">
        <v>46</v>
      </c>
      <c r="E148" s="49" t="s">
        <v>41</v>
      </c>
      <c r="F148" s="49" t="s">
        <v>37</v>
      </c>
      <c r="G148" s="50" t="s">
        <v>100</v>
      </c>
      <c r="H148" s="50"/>
      <c r="I148" s="55" t="e">
        <f>#REF!+#REF!</f>
        <v>#REF!</v>
      </c>
      <c r="J148" s="31"/>
      <c r="K148" s="124">
        <v>14100</v>
      </c>
      <c r="L148" s="124">
        <v>14000</v>
      </c>
      <c r="M148" s="125">
        <v>14000</v>
      </c>
    </row>
    <row r="149" spans="3:13" s="13" customFormat="1" ht="30" x14ac:dyDescent="0.25">
      <c r="C149" s="114" t="s">
        <v>103</v>
      </c>
      <c r="D149" s="50" t="s">
        <v>46</v>
      </c>
      <c r="E149" s="49" t="s">
        <v>41</v>
      </c>
      <c r="F149" s="49" t="s">
        <v>37</v>
      </c>
      <c r="G149" s="50" t="s">
        <v>102</v>
      </c>
      <c r="H149" s="50"/>
      <c r="I149" s="55"/>
      <c r="J149" s="31"/>
      <c r="K149" s="124">
        <v>14100</v>
      </c>
      <c r="L149" s="124">
        <v>14000</v>
      </c>
      <c r="M149" s="125">
        <v>14000</v>
      </c>
    </row>
    <row r="150" spans="3:13" s="13" customFormat="1" ht="15" x14ac:dyDescent="0.25">
      <c r="C150" s="114" t="s">
        <v>72</v>
      </c>
      <c r="D150" s="49" t="s">
        <v>46</v>
      </c>
      <c r="E150" s="50" t="s">
        <v>41</v>
      </c>
      <c r="F150" s="50" t="s">
        <v>37</v>
      </c>
      <c r="G150" s="50" t="s">
        <v>101</v>
      </c>
      <c r="H150" s="30"/>
      <c r="I150" s="55"/>
      <c r="J150" s="31"/>
      <c r="K150" s="124">
        <v>14100</v>
      </c>
      <c r="L150" s="124">
        <v>14000</v>
      </c>
      <c r="M150" s="125">
        <v>14000</v>
      </c>
    </row>
    <row r="151" spans="3:13" s="13" customFormat="1" ht="60.75" thickBot="1" x14ac:dyDescent="0.3">
      <c r="C151" s="115" t="s">
        <v>133</v>
      </c>
      <c r="D151" s="49" t="s">
        <v>46</v>
      </c>
      <c r="E151" s="50" t="s">
        <v>41</v>
      </c>
      <c r="F151" s="50" t="s">
        <v>37</v>
      </c>
      <c r="G151" s="50" t="s">
        <v>101</v>
      </c>
      <c r="H151" s="116">
        <v>200</v>
      </c>
      <c r="I151" s="55"/>
      <c r="J151" s="31"/>
      <c r="K151" s="124">
        <v>10100</v>
      </c>
      <c r="L151" s="124">
        <v>10000</v>
      </c>
      <c r="M151" s="125">
        <v>10000</v>
      </c>
    </row>
    <row r="152" spans="3:13" s="13" customFormat="1" ht="30" x14ac:dyDescent="0.25">
      <c r="C152" s="63" t="s">
        <v>19</v>
      </c>
      <c r="D152" s="49" t="s">
        <v>46</v>
      </c>
      <c r="E152" s="50" t="s">
        <v>41</v>
      </c>
      <c r="F152" s="50" t="s">
        <v>37</v>
      </c>
      <c r="G152" s="50" t="s">
        <v>101</v>
      </c>
      <c r="H152" s="30">
        <v>240</v>
      </c>
      <c r="I152" s="55"/>
      <c r="J152" s="31"/>
      <c r="K152" s="124">
        <v>10100</v>
      </c>
      <c r="L152" s="124">
        <v>10000</v>
      </c>
      <c r="M152" s="125">
        <v>10000</v>
      </c>
    </row>
    <row r="153" spans="3:13" s="13" customFormat="1" ht="30" x14ac:dyDescent="0.25">
      <c r="C153" s="63" t="s">
        <v>21</v>
      </c>
      <c r="D153" s="49" t="s">
        <v>46</v>
      </c>
      <c r="E153" s="50" t="s">
        <v>41</v>
      </c>
      <c r="F153" s="50" t="s">
        <v>37</v>
      </c>
      <c r="G153" s="50" t="s">
        <v>101</v>
      </c>
      <c r="H153" s="30">
        <v>244</v>
      </c>
      <c r="I153" s="55"/>
      <c r="J153" s="31"/>
      <c r="K153" s="124">
        <v>10100</v>
      </c>
      <c r="L153" s="124">
        <v>10000</v>
      </c>
      <c r="M153" s="125">
        <v>10000</v>
      </c>
    </row>
    <row r="154" spans="3:13" s="13" customFormat="1" ht="15" x14ac:dyDescent="0.25">
      <c r="C154" s="63" t="s">
        <v>58</v>
      </c>
      <c r="D154" s="49" t="s">
        <v>46</v>
      </c>
      <c r="E154" s="50" t="s">
        <v>41</v>
      </c>
      <c r="F154" s="50" t="s">
        <v>37</v>
      </c>
      <c r="G154" s="50" t="s">
        <v>101</v>
      </c>
      <c r="H154" s="30">
        <v>244</v>
      </c>
      <c r="I154" s="55"/>
      <c r="J154" s="31">
        <v>200</v>
      </c>
      <c r="K154" s="124">
        <v>10100</v>
      </c>
      <c r="L154" s="124">
        <v>10000</v>
      </c>
      <c r="M154" s="125">
        <v>10000</v>
      </c>
    </row>
    <row r="155" spans="3:13" s="13" customFormat="1" ht="15" x14ac:dyDescent="0.25">
      <c r="C155" s="54" t="s">
        <v>59</v>
      </c>
      <c r="D155" s="49" t="s">
        <v>46</v>
      </c>
      <c r="E155" s="50" t="s">
        <v>41</v>
      </c>
      <c r="F155" s="50" t="s">
        <v>37</v>
      </c>
      <c r="G155" s="50" t="s">
        <v>101</v>
      </c>
      <c r="H155" s="30">
        <v>244</v>
      </c>
      <c r="I155" s="55"/>
      <c r="J155" s="31">
        <v>220</v>
      </c>
      <c r="K155" s="124">
        <v>10100</v>
      </c>
      <c r="L155" s="124">
        <v>10000</v>
      </c>
      <c r="M155" s="125">
        <v>10000</v>
      </c>
    </row>
    <row r="156" spans="3:13" s="13" customFormat="1" ht="15" x14ac:dyDescent="0.25">
      <c r="C156" s="98" t="s">
        <v>82</v>
      </c>
      <c r="D156" s="49" t="s">
        <v>46</v>
      </c>
      <c r="E156" s="50" t="s">
        <v>41</v>
      </c>
      <c r="F156" s="50" t="s">
        <v>37</v>
      </c>
      <c r="G156" s="50" t="s">
        <v>101</v>
      </c>
      <c r="H156" s="30">
        <v>244</v>
      </c>
      <c r="I156" s="55"/>
      <c r="J156" s="31">
        <v>226</v>
      </c>
      <c r="K156" s="124">
        <v>10100</v>
      </c>
      <c r="L156" s="124">
        <v>10000</v>
      </c>
      <c r="M156" s="125">
        <v>10000</v>
      </c>
    </row>
    <row r="157" spans="3:13" s="13" customFormat="1" ht="15" x14ac:dyDescent="0.25">
      <c r="C157" s="63" t="s">
        <v>23</v>
      </c>
      <c r="D157" s="49" t="s">
        <v>46</v>
      </c>
      <c r="E157" s="50" t="s">
        <v>41</v>
      </c>
      <c r="F157" s="50" t="s">
        <v>37</v>
      </c>
      <c r="G157" s="83" t="s">
        <v>101</v>
      </c>
      <c r="H157" s="42" t="s">
        <v>24</v>
      </c>
      <c r="I157" s="55" t="e">
        <f>#REF!+I158+#REF!</f>
        <v>#REF!</v>
      </c>
      <c r="J157" s="31"/>
      <c r="K157" s="59">
        <v>4000</v>
      </c>
      <c r="L157" s="59">
        <v>4000</v>
      </c>
      <c r="M157" s="60">
        <v>4000</v>
      </c>
    </row>
    <row r="158" spans="3:13" s="13" customFormat="1" ht="15" x14ac:dyDescent="0.25">
      <c r="C158" s="63" t="s">
        <v>50</v>
      </c>
      <c r="D158" s="49" t="s">
        <v>46</v>
      </c>
      <c r="E158" s="50" t="s">
        <v>41</v>
      </c>
      <c r="F158" s="50" t="s">
        <v>37</v>
      </c>
      <c r="G158" s="83" t="s">
        <v>101</v>
      </c>
      <c r="H158" s="50" t="s">
        <v>25</v>
      </c>
      <c r="I158" s="55" t="e">
        <f>I159+#REF!</f>
        <v>#REF!</v>
      </c>
      <c r="J158" s="31"/>
      <c r="K158" s="124">
        <v>4000</v>
      </c>
      <c r="L158" s="124">
        <v>4000</v>
      </c>
      <c r="M158" s="125">
        <v>4000</v>
      </c>
    </row>
    <row r="159" spans="3:13" s="13" customFormat="1" ht="30" x14ac:dyDescent="0.25">
      <c r="C159" s="63" t="s">
        <v>26</v>
      </c>
      <c r="D159" s="49" t="s">
        <v>46</v>
      </c>
      <c r="E159" s="50" t="s">
        <v>41</v>
      </c>
      <c r="F159" s="50" t="s">
        <v>37</v>
      </c>
      <c r="G159" s="83" t="s">
        <v>101</v>
      </c>
      <c r="H159" s="50" t="s">
        <v>27</v>
      </c>
      <c r="I159" s="55" t="e">
        <f>#REF!</f>
        <v>#REF!</v>
      </c>
      <c r="J159" s="31"/>
      <c r="K159" s="124">
        <v>4000</v>
      </c>
      <c r="L159" s="124">
        <v>4000</v>
      </c>
      <c r="M159" s="125">
        <v>4000</v>
      </c>
    </row>
    <row r="160" spans="3:13" s="13" customFormat="1" ht="15" x14ac:dyDescent="0.25">
      <c r="C160" s="63" t="s">
        <v>58</v>
      </c>
      <c r="D160" s="49" t="s">
        <v>46</v>
      </c>
      <c r="E160" s="50" t="s">
        <v>41</v>
      </c>
      <c r="F160" s="50" t="s">
        <v>37</v>
      </c>
      <c r="G160" s="83" t="s">
        <v>101</v>
      </c>
      <c r="H160" s="50" t="s">
        <v>27</v>
      </c>
      <c r="I160" s="55"/>
      <c r="J160" s="31">
        <v>200</v>
      </c>
      <c r="K160" s="124">
        <v>4000</v>
      </c>
      <c r="L160" s="124">
        <v>4000</v>
      </c>
      <c r="M160" s="125">
        <v>4000</v>
      </c>
    </row>
    <row r="161" spans="3:13" s="13" customFormat="1" ht="15" x14ac:dyDescent="0.25">
      <c r="C161" s="63" t="s">
        <v>65</v>
      </c>
      <c r="D161" s="49" t="s">
        <v>46</v>
      </c>
      <c r="E161" s="50" t="s">
        <v>41</v>
      </c>
      <c r="F161" s="50" t="s">
        <v>37</v>
      </c>
      <c r="G161" s="83" t="s">
        <v>101</v>
      </c>
      <c r="H161" s="50" t="s">
        <v>27</v>
      </c>
      <c r="I161" s="55"/>
      <c r="J161" s="31">
        <v>290</v>
      </c>
      <c r="K161" s="124">
        <v>4000</v>
      </c>
      <c r="L161" s="124">
        <v>4000</v>
      </c>
      <c r="M161" s="125">
        <v>4000</v>
      </c>
    </row>
    <row r="162" spans="3:13" s="13" customFormat="1" ht="14.25" x14ac:dyDescent="0.2">
      <c r="C162" s="117" t="s">
        <v>114</v>
      </c>
      <c r="D162" s="41" t="s">
        <v>46</v>
      </c>
      <c r="E162" s="42" t="s">
        <v>44</v>
      </c>
      <c r="F162" s="42" t="s">
        <v>7</v>
      </c>
      <c r="G162" s="42"/>
      <c r="H162" s="116"/>
      <c r="I162" s="58"/>
      <c r="J162" s="38"/>
      <c r="K162" s="59">
        <v>24000</v>
      </c>
      <c r="L162" s="89">
        <v>24000</v>
      </c>
      <c r="M162" s="60">
        <v>24000</v>
      </c>
    </row>
    <row r="163" spans="3:13" s="13" customFormat="1" ht="28.5" x14ac:dyDescent="0.25">
      <c r="C163" s="117" t="s">
        <v>116</v>
      </c>
      <c r="D163" s="41" t="s">
        <v>46</v>
      </c>
      <c r="E163" s="42" t="s">
        <v>44</v>
      </c>
      <c r="F163" s="42" t="s">
        <v>7</v>
      </c>
      <c r="G163" s="42" t="s">
        <v>115</v>
      </c>
      <c r="H163" s="116"/>
      <c r="I163" s="58"/>
      <c r="J163" s="38"/>
      <c r="K163" s="124">
        <v>24000</v>
      </c>
      <c r="L163" s="129">
        <v>24000</v>
      </c>
      <c r="M163" s="125">
        <v>24000</v>
      </c>
    </row>
    <row r="164" spans="3:13" s="13" customFormat="1" ht="30" x14ac:dyDescent="0.25">
      <c r="C164" s="98" t="s">
        <v>143</v>
      </c>
      <c r="D164" s="49" t="s">
        <v>46</v>
      </c>
      <c r="E164" s="50" t="s">
        <v>44</v>
      </c>
      <c r="F164" s="50" t="s">
        <v>7</v>
      </c>
      <c r="G164" s="50" t="s">
        <v>113</v>
      </c>
      <c r="H164" s="116">
        <v>300</v>
      </c>
      <c r="I164" s="55"/>
      <c r="J164" s="31"/>
      <c r="K164" s="124">
        <v>24000</v>
      </c>
      <c r="L164" s="129">
        <v>24000</v>
      </c>
      <c r="M164" s="125">
        <v>24000</v>
      </c>
    </row>
    <row r="165" spans="3:13" s="13" customFormat="1" ht="15" x14ac:dyDescent="0.25">
      <c r="C165" s="98" t="s">
        <v>142</v>
      </c>
      <c r="D165" s="49" t="s">
        <v>46</v>
      </c>
      <c r="E165" s="50" t="s">
        <v>44</v>
      </c>
      <c r="F165" s="50" t="s">
        <v>7</v>
      </c>
      <c r="G165" s="50" t="s">
        <v>113</v>
      </c>
      <c r="H165" s="30">
        <v>312</v>
      </c>
      <c r="I165" s="55"/>
      <c r="J165" s="31"/>
      <c r="K165" s="124">
        <v>24000</v>
      </c>
      <c r="L165" s="129">
        <v>24000</v>
      </c>
      <c r="M165" s="125">
        <v>24000</v>
      </c>
    </row>
    <row r="166" spans="3:13" s="13" customFormat="1" ht="15" x14ac:dyDescent="0.25">
      <c r="C166" s="98" t="s">
        <v>58</v>
      </c>
      <c r="D166" s="49" t="s">
        <v>46</v>
      </c>
      <c r="E166" s="50" t="s">
        <v>44</v>
      </c>
      <c r="F166" s="50" t="s">
        <v>7</v>
      </c>
      <c r="G166" s="50" t="s">
        <v>113</v>
      </c>
      <c r="H166" s="30">
        <v>312</v>
      </c>
      <c r="I166" s="55"/>
      <c r="J166" s="31">
        <v>200</v>
      </c>
      <c r="K166" s="124">
        <v>24000</v>
      </c>
      <c r="L166" s="129">
        <v>24000</v>
      </c>
      <c r="M166" s="125">
        <v>24000</v>
      </c>
    </row>
    <row r="167" spans="3:13" s="13" customFormat="1" ht="15" x14ac:dyDescent="0.25">
      <c r="C167" s="98" t="s">
        <v>141</v>
      </c>
      <c r="D167" s="49" t="s">
        <v>46</v>
      </c>
      <c r="E167" s="50" t="s">
        <v>44</v>
      </c>
      <c r="F167" s="50" t="s">
        <v>7</v>
      </c>
      <c r="G167" s="50" t="s">
        <v>113</v>
      </c>
      <c r="H167" s="30">
        <v>312</v>
      </c>
      <c r="I167" s="55"/>
      <c r="J167" s="31">
        <v>260</v>
      </c>
      <c r="K167" s="124">
        <v>24000</v>
      </c>
      <c r="L167" s="129">
        <v>24000</v>
      </c>
      <c r="M167" s="125">
        <v>24000</v>
      </c>
    </row>
    <row r="168" spans="3:13" s="13" customFormat="1" ht="30" x14ac:dyDescent="0.25">
      <c r="C168" s="98" t="s">
        <v>140</v>
      </c>
      <c r="D168" s="49" t="s">
        <v>46</v>
      </c>
      <c r="E168" s="50" t="s">
        <v>44</v>
      </c>
      <c r="F168" s="50" t="s">
        <v>7</v>
      </c>
      <c r="G168" s="50" t="s">
        <v>113</v>
      </c>
      <c r="H168" s="30">
        <v>312</v>
      </c>
      <c r="I168" s="55"/>
      <c r="J168" s="31">
        <v>264</v>
      </c>
      <c r="K168" s="124">
        <v>24000</v>
      </c>
      <c r="L168" s="129">
        <v>24000</v>
      </c>
      <c r="M168" s="125">
        <v>24000</v>
      </c>
    </row>
    <row r="169" spans="3:13" s="13" customFormat="1" ht="15" x14ac:dyDescent="0.25">
      <c r="C169" s="118" t="s">
        <v>67</v>
      </c>
      <c r="D169" s="42" t="s">
        <v>46</v>
      </c>
      <c r="E169" s="42" t="s">
        <v>43</v>
      </c>
      <c r="F169" s="42"/>
      <c r="G169" s="42"/>
      <c r="H169" s="42"/>
      <c r="I169" s="58" t="e">
        <f>I170+#REF!</f>
        <v>#REF!</v>
      </c>
      <c r="J169" s="38"/>
      <c r="K169" s="56">
        <v>658000</v>
      </c>
      <c r="L169" s="74">
        <v>378000</v>
      </c>
      <c r="M169" s="57">
        <v>378000</v>
      </c>
    </row>
    <row r="170" spans="3:13" s="13" customFormat="1" ht="15" x14ac:dyDescent="0.25">
      <c r="C170" s="118" t="s">
        <v>68</v>
      </c>
      <c r="D170" s="42" t="s">
        <v>46</v>
      </c>
      <c r="E170" s="42" t="s">
        <v>43</v>
      </c>
      <c r="F170" s="42" t="s">
        <v>7</v>
      </c>
      <c r="G170" s="42"/>
      <c r="H170" s="42"/>
      <c r="I170" s="58" t="e">
        <f>#REF!+#REF!+#REF!+#REF!+#REF!+#REF!+#REF!</f>
        <v>#REF!</v>
      </c>
      <c r="J170" s="38"/>
      <c r="K170" s="56">
        <v>658000</v>
      </c>
      <c r="L170" s="74">
        <v>378000</v>
      </c>
      <c r="M170" s="57">
        <v>378000</v>
      </c>
    </row>
    <row r="171" spans="3:13" s="13" customFormat="1" ht="45" x14ac:dyDescent="0.25">
      <c r="C171" s="70" t="s">
        <v>119</v>
      </c>
      <c r="D171" s="119" t="s">
        <v>46</v>
      </c>
      <c r="E171" s="119" t="s">
        <v>43</v>
      </c>
      <c r="F171" s="119" t="s">
        <v>7</v>
      </c>
      <c r="G171" s="119" t="s">
        <v>74</v>
      </c>
      <c r="H171" s="119"/>
      <c r="I171" s="120" t="e">
        <f>#REF!</f>
        <v>#REF!</v>
      </c>
      <c r="J171" s="121"/>
      <c r="K171" s="56">
        <v>658000</v>
      </c>
      <c r="L171" s="74">
        <v>378000</v>
      </c>
      <c r="M171" s="57">
        <v>378000</v>
      </c>
    </row>
    <row r="172" spans="3:13" s="13" customFormat="1" ht="45" x14ac:dyDescent="0.25">
      <c r="C172" s="122" t="s">
        <v>166</v>
      </c>
      <c r="D172" s="50" t="s">
        <v>46</v>
      </c>
      <c r="E172" s="50" t="s">
        <v>43</v>
      </c>
      <c r="F172" s="50" t="s">
        <v>7</v>
      </c>
      <c r="G172" s="50" t="s">
        <v>75</v>
      </c>
      <c r="H172" s="50"/>
      <c r="I172" s="55"/>
      <c r="J172" s="31"/>
      <c r="K172" s="56">
        <v>658000</v>
      </c>
      <c r="L172" s="74">
        <v>378000</v>
      </c>
      <c r="M172" s="57">
        <v>378000</v>
      </c>
    </row>
    <row r="173" spans="3:13" s="13" customFormat="1" ht="30" x14ac:dyDescent="0.25">
      <c r="C173" s="122" t="s">
        <v>73</v>
      </c>
      <c r="D173" s="50" t="s">
        <v>46</v>
      </c>
      <c r="E173" s="50" t="s">
        <v>43</v>
      </c>
      <c r="F173" s="50" t="s">
        <v>7</v>
      </c>
      <c r="G173" s="119" t="s">
        <v>125</v>
      </c>
      <c r="H173" s="50"/>
      <c r="I173" s="55" t="e">
        <f>#REF!+#REF!+#REF!+#REF!+#REF!</f>
        <v>#REF!</v>
      </c>
      <c r="J173" s="31"/>
      <c r="K173" s="56">
        <v>658000</v>
      </c>
      <c r="L173" s="74">
        <v>378000</v>
      </c>
      <c r="M173" s="57">
        <v>378000</v>
      </c>
    </row>
    <row r="174" spans="3:13" s="13" customFormat="1" ht="30" x14ac:dyDescent="0.25">
      <c r="C174" s="54" t="s">
        <v>81</v>
      </c>
      <c r="D174" s="49" t="s">
        <v>46</v>
      </c>
      <c r="E174" s="50" t="s">
        <v>43</v>
      </c>
      <c r="F174" s="50" t="s">
        <v>7</v>
      </c>
      <c r="G174" s="119" t="s">
        <v>99</v>
      </c>
      <c r="H174" s="42" t="s">
        <v>18</v>
      </c>
      <c r="I174" s="55" t="e">
        <f>I175</f>
        <v>#REF!</v>
      </c>
      <c r="J174" s="31"/>
      <c r="K174" s="56">
        <v>658000</v>
      </c>
      <c r="L174" s="74">
        <v>378000</v>
      </c>
      <c r="M174" s="57">
        <v>378000</v>
      </c>
    </row>
    <row r="175" spans="3:13" s="13" customFormat="1" ht="30" x14ac:dyDescent="0.25">
      <c r="C175" s="54" t="s">
        <v>19</v>
      </c>
      <c r="D175" s="49" t="s">
        <v>46</v>
      </c>
      <c r="E175" s="50" t="s">
        <v>43</v>
      </c>
      <c r="F175" s="50" t="s">
        <v>7</v>
      </c>
      <c r="G175" s="119" t="s">
        <v>99</v>
      </c>
      <c r="H175" s="50" t="s">
        <v>20</v>
      </c>
      <c r="I175" s="55" t="e">
        <f>#REF!+#REF!+I176</f>
        <v>#REF!</v>
      </c>
      <c r="J175" s="31"/>
      <c r="K175" s="56">
        <v>658000</v>
      </c>
      <c r="L175" s="74">
        <v>378000</v>
      </c>
      <c r="M175" s="57">
        <v>378000</v>
      </c>
    </row>
    <row r="176" spans="3:13" s="13" customFormat="1" ht="30" x14ac:dyDescent="0.25">
      <c r="C176" s="54" t="s">
        <v>21</v>
      </c>
      <c r="D176" s="49" t="s">
        <v>46</v>
      </c>
      <c r="E176" s="50" t="s">
        <v>43</v>
      </c>
      <c r="F176" s="50" t="s">
        <v>7</v>
      </c>
      <c r="G176" s="119" t="s">
        <v>99</v>
      </c>
      <c r="H176" s="42" t="s">
        <v>22</v>
      </c>
      <c r="I176" s="55" t="e">
        <f>#REF!</f>
        <v>#REF!</v>
      </c>
      <c r="J176" s="31"/>
      <c r="K176" s="56">
        <v>464000</v>
      </c>
      <c r="L176" s="74">
        <v>184000</v>
      </c>
      <c r="M176" s="57">
        <v>184000</v>
      </c>
    </row>
    <row r="177" spans="3:13" s="13" customFormat="1" ht="15" x14ac:dyDescent="0.25">
      <c r="C177" s="54" t="s">
        <v>58</v>
      </c>
      <c r="D177" s="49" t="s">
        <v>46</v>
      </c>
      <c r="E177" s="50" t="s">
        <v>43</v>
      </c>
      <c r="F177" s="50" t="s">
        <v>7</v>
      </c>
      <c r="G177" s="119" t="s">
        <v>99</v>
      </c>
      <c r="H177" s="50" t="s">
        <v>22</v>
      </c>
      <c r="I177" s="55"/>
      <c r="J177" s="31">
        <v>200</v>
      </c>
      <c r="K177" s="56">
        <v>464000</v>
      </c>
      <c r="L177" s="74">
        <v>184000</v>
      </c>
      <c r="M177" s="57">
        <v>184000</v>
      </c>
    </row>
    <row r="178" spans="3:13" s="13" customFormat="1" ht="15" x14ac:dyDescent="0.25">
      <c r="C178" s="54" t="s">
        <v>59</v>
      </c>
      <c r="D178" s="49" t="s">
        <v>46</v>
      </c>
      <c r="E178" s="50" t="s">
        <v>43</v>
      </c>
      <c r="F178" s="50" t="s">
        <v>7</v>
      </c>
      <c r="G178" s="119" t="s">
        <v>99</v>
      </c>
      <c r="H178" s="50" t="s">
        <v>22</v>
      </c>
      <c r="I178" s="55"/>
      <c r="J178" s="31">
        <v>220</v>
      </c>
      <c r="K178" s="56">
        <v>464000</v>
      </c>
      <c r="L178" s="74">
        <v>184000</v>
      </c>
      <c r="M178" s="57">
        <v>184000</v>
      </c>
    </row>
    <row r="179" spans="3:13" s="13" customFormat="1" ht="15" x14ac:dyDescent="0.25">
      <c r="C179" s="54" t="s">
        <v>61</v>
      </c>
      <c r="D179" s="49" t="s">
        <v>46</v>
      </c>
      <c r="E179" s="50" t="s">
        <v>43</v>
      </c>
      <c r="F179" s="50" t="s">
        <v>7</v>
      </c>
      <c r="G179" s="119" t="s">
        <v>99</v>
      </c>
      <c r="H179" s="50" t="s">
        <v>22</v>
      </c>
      <c r="I179" s="55"/>
      <c r="J179" s="31">
        <v>225</v>
      </c>
      <c r="K179" s="56">
        <v>464000</v>
      </c>
      <c r="L179" s="74">
        <v>184000</v>
      </c>
      <c r="M179" s="57">
        <v>184000</v>
      </c>
    </row>
    <row r="180" spans="3:13" s="13" customFormat="1" ht="15" x14ac:dyDescent="0.25">
      <c r="C180" s="54" t="s">
        <v>145</v>
      </c>
      <c r="D180" s="49" t="s">
        <v>46</v>
      </c>
      <c r="E180" s="50" t="s">
        <v>43</v>
      </c>
      <c r="F180" s="50" t="s">
        <v>7</v>
      </c>
      <c r="G180" s="119" t="s">
        <v>99</v>
      </c>
      <c r="H180" s="42" t="s">
        <v>144</v>
      </c>
      <c r="I180" s="55"/>
      <c r="J180" s="31"/>
      <c r="K180" s="124">
        <v>194000</v>
      </c>
      <c r="L180" s="124">
        <v>194000</v>
      </c>
      <c r="M180" s="124">
        <v>194000</v>
      </c>
    </row>
    <row r="181" spans="3:13" s="13" customFormat="1" ht="15" x14ac:dyDescent="0.25">
      <c r="C181" s="54" t="s">
        <v>58</v>
      </c>
      <c r="D181" s="49" t="s">
        <v>46</v>
      </c>
      <c r="E181" s="50" t="s">
        <v>43</v>
      </c>
      <c r="F181" s="50" t="s">
        <v>7</v>
      </c>
      <c r="G181" s="119" t="s">
        <v>99</v>
      </c>
      <c r="H181" s="50" t="s">
        <v>144</v>
      </c>
      <c r="I181" s="55"/>
      <c r="J181" s="31">
        <v>200</v>
      </c>
      <c r="K181" s="124">
        <v>194000</v>
      </c>
      <c r="L181" s="124">
        <v>194000</v>
      </c>
      <c r="M181" s="124">
        <v>194000</v>
      </c>
    </row>
    <row r="182" spans="3:13" s="13" customFormat="1" ht="15" x14ac:dyDescent="0.25">
      <c r="C182" s="54" t="s">
        <v>59</v>
      </c>
      <c r="D182" s="49" t="s">
        <v>46</v>
      </c>
      <c r="E182" s="50" t="s">
        <v>43</v>
      </c>
      <c r="F182" s="50" t="s">
        <v>7</v>
      </c>
      <c r="G182" s="119" t="s">
        <v>99</v>
      </c>
      <c r="H182" s="50" t="s">
        <v>144</v>
      </c>
      <c r="I182" s="55"/>
      <c r="J182" s="31">
        <v>220</v>
      </c>
      <c r="K182" s="124">
        <v>194000</v>
      </c>
      <c r="L182" s="124">
        <v>194000</v>
      </c>
      <c r="M182" s="124">
        <v>194000</v>
      </c>
    </row>
    <row r="183" spans="3:13" s="13" customFormat="1" ht="15" x14ac:dyDescent="0.25">
      <c r="C183" s="54" t="s">
        <v>64</v>
      </c>
      <c r="D183" s="49" t="s">
        <v>46</v>
      </c>
      <c r="E183" s="50" t="s">
        <v>43</v>
      </c>
      <c r="F183" s="50" t="s">
        <v>7</v>
      </c>
      <c r="G183" s="119" t="s">
        <v>99</v>
      </c>
      <c r="H183" s="50" t="s">
        <v>144</v>
      </c>
      <c r="I183" s="55"/>
      <c r="J183" s="31">
        <v>223</v>
      </c>
      <c r="K183" s="124">
        <v>194000</v>
      </c>
      <c r="L183" s="124">
        <v>194000</v>
      </c>
      <c r="M183" s="124">
        <v>194000</v>
      </c>
    </row>
    <row r="184" spans="3:13" s="14" customFormat="1" ht="15.75" customHeight="1" x14ac:dyDescent="0.2">
      <c r="C184" s="123" t="s">
        <v>69</v>
      </c>
      <c r="D184" s="41"/>
      <c r="E184" s="42"/>
      <c r="F184" s="42"/>
      <c r="G184" s="42"/>
      <c r="H184" s="42"/>
      <c r="I184" s="58"/>
      <c r="J184" s="38"/>
      <c r="K184" s="59">
        <v>3504013</v>
      </c>
      <c r="L184" s="89">
        <v>3134871</v>
      </c>
      <c r="M184" s="60">
        <v>3111599</v>
      </c>
    </row>
    <row r="185" spans="3:13" ht="10.5" customHeight="1" x14ac:dyDescent="0.25">
      <c r="I185" s="5"/>
      <c r="J185" s="9"/>
      <c r="K185" s="10"/>
      <c r="L185" s="10"/>
      <c r="M185" s="10"/>
    </row>
    <row r="186" spans="3:13" ht="14.25" customHeight="1" x14ac:dyDescent="0.25">
      <c r="C186" s="6" t="s">
        <v>150</v>
      </c>
      <c r="D186" s="156"/>
      <c r="E186" s="156"/>
      <c r="F186" s="156"/>
      <c r="G186" s="156"/>
      <c r="H186" s="156"/>
      <c r="I186" s="156"/>
      <c r="J186" s="156"/>
    </row>
    <row r="187" spans="3:13" x14ac:dyDescent="0.25">
      <c r="C187" s="16" t="s">
        <v>151</v>
      </c>
    </row>
    <row r="188" spans="3:13" x14ac:dyDescent="0.25">
      <c r="C188" s="6" t="s">
        <v>152</v>
      </c>
      <c r="G188" s="1" t="s">
        <v>83</v>
      </c>
    </row>
  </sheetData>
  <mergeCells count="2">
    <mergeCell ref="C1:K1"/>
    <mergeCell ref="D186:J186"/>
  </mergeCells>
  <phoneticPr fontId="21" type="noConversion"/>
  <pageMargins left="0.78740157480314965" right="0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2023-01-18T10:00:02Z</cp:lastPrinted>
  <dcterms:created xsi:type="dcterms:W3CDTF">2011-12-21T16:49:25Z</dcterms:created>
  <dcterms:modified xsi:type="dcterms:W3CDTF">2023-03-24T09:04:31Z</dcterms:modified>
</cp:coreProperties>
</file>